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PC\Documents\Natječaji 2024\Ograde\"/>
    </mc:Choice>
  </mc:AlternateContent>
  <xr:revisionPtr revIDLastSave="0" documentId="8_{926DBAD9-78F7-4777-B97E-67B3895FEE5E}" xr6:coauthVersionLast="47" xr6:coauthVersionMax="47" xr10:uidLastSave="{00000000-0000-0000-0000-000000000000}"/>
  <bookViews>
    <workbookView xWindow="-120" yWindow="-120" windowWidth="29040" windowHeight="15720" tabRatio="500" xr2:uid="{00000000-000D-0000-FFFF-FFFF00000000}"/>
  </bookViews>
  <sheets>
    <sheet name="naslovnica" sheetId="1" r:id="rId1"/>
    <sheet name="00 - opci i tehnicki uvjeti" sheetId="2" r:id="rId2"/>
    <sheet name="01_radovi demontaže" sheetId="3" r:id="rId3"/>
    <sheet name="13 - ostali radovi" sheetId="4" state="hidden" r:id="rId4"/>
    <sheet name="02_zemljani radovi" sheetId="5" r:id="rId5"/>
    <sheet name="03_elektro radovi" sheetId="6" r:id="rId6"/>
    <sheet name="04_betonski radovi" sheetId="7" r:id="rId7"/>
    <sheet name="05_bravarski radovi" sheetId="8" r:id="rId8"/>
  </sheets>
  <definedNames>
    <definedName name="__shared_10_0_0">NA()</definedName>
    <definedName name="__shared_10_0_1">NA()</definedName>
    <definedName name="__shared_10_0_2">NA()</definedName>
    <definedName name="__shared_11_0_0">NA()</definedName>
    <definedName name="__shared_11_0_1">NA()</definedName>
    <definedName name="__shared_11_0_2">NA()</definedName>
    <definedName name="__shared_11_0_3">NA()</definedName>
    <definedName name="__shared_12_0_0">NA()</definedName>
    <definedName name="__shared_12_0_1">NA()</definedName>
    <definedName name="__shared_12_0_2">NA()</definedName>
    <definedName name="__shared_12_0_3">NA()</definedName>
    <definedName name="__shared_12_0_4">NA()</definedName>
    <definedName name="__shared_13_0_0">NA()</definedName>
    <definedName name="__shared_13_0_1">NA()</definedName>
    <definedName name="__shared_14_0_0">NA()</definedName>
    <definedName name="__shared_14_0_1">NA()</definedName>
    <definedName name="__shared_15_0_0">NA()</definedName>
    <definedName name="__shared_15_0_1">NA()</definedName>
    <definedName name="__shared_15_0_2">NA()</definedName>
    <definedName name="__shared_15_0_3">NA()</definedName>
    <definedName name="__shared_16_0_0">NA()</definedName>
    <definedName name="__shared_16_0_1">NA()</definedName>
    <definedName name="__shared_17_0_0">NA()</definedName>
    <definedName name="__shared_17_0_1">NA()</definedName>
    <definedName name="__shared_17_0_2">NA()</definedName>
    <definedName name="__shared_17_0_3">NA()</definedName>
    <definedName name="__shared_17_0_4">NA()</definedName>
    <definedName name="__shared_18_0_0">NA()</definedName>
    <definedName name="__shared_18_0_1">NA()</definedName>
    <definedName name="__shared_18_0_10">NA()</definedName>
    <definedName name="__shared_18_0_11">NA()</definedName>
    <definedName name="__shared_18_0_2">NA()</definedName>
    <definedName name="__shared_18_0_3">NA()</definedName>
    <definedName name="__shared_18_0_4">NA()</definedName>
    <definedName name="__shared_18_0_5">NA()</definedName>
    <definedName name="__shared_18_0_6">NA()</definedName>
    <definedName name="__shared_18_0_7">NA()</definedName>
    <definedName name="__shared_18_0_8">NA()</definedName>
    <definedName name="__shared_18_0_9">NA()</definedName>
    <definedName name="__shared_19_0_0">NA()</definedName>
    <definedName name="__shared_19_0_1">NA()</definedName>
    <definedName name="__shared_19_0_10">NA()</definedName>
    <definedName name="__shared_19_0_11">NA()</definedName>
    <definedName name="__shared_19_0_2">NA()</definedName>
    <definedName name="__shared_19_0_3">NA()</definedName>
    <definedName name="__shared_19_0_4">NA()</definedName>
    <definedName name="__shared_19_0_5">NA()</definedName>
    <definedName name="__shared_19_0_6">NA()</definedName>
    <definedName name="__shared_19_0_7">NA()</definedName>
    <definedName name="__shared_19_0_8">NA()</definedName>
    <definedName name="__shared_19_0_9">NA()</definedName>
    <definedName name="__shared_2_0_0">NA()</definedName>
    <definedName name="__shared_2_0_1">NA()</definedName>
    <definedName name="__shared_2_0_2">NA()</definedName>
    <definedName name="__shared_2_0_3">NA()</definedName>
    <definedName name="__shared_3_0_0">NA()</definedName>
    <definedName name="__shared_3_0_1">NA()</definedName>
    <definedName name="__shared_3_0_2">NA()</definedName>
    <definedName name="__shared_3_0_3">NA()</definedName>
    <definedName name="__shared_3_0_4">NA()</definedName>
    <definedName name="__shared_3_0_5">NA()</definedName>
    <definedName name="__shared_3_0_6">NA()</definedName>
    <definedName name="__shared_4_0_0">NA()</definedName>
    <definedName name="__shared_4_0_1">NA()</definedName>
    <definedName name="__shared_4_0_10">NA()</definedName>
    <definedName name="__shared_4_0_11">NA()</definedName>
    <definedName name="__shared_4_0_12">NA()</definedName>
    <definedName name="__shared_4_0_13">NA()</definedName>
    <definedName name="__shared_4_0_14">NA()</definedName>
    <definedName name="__shared_4_0_2">NA()</definedName>
    <definedName name="__shared_4_0_3">NA()</definedName>
    <definedName name="__shared_4_0_4">NA()</definedName>
    <definedName name="__shared_4_0_5">NA()</definedName>
    <definedName name="__shared_4_0_6">NA()</definedName>
    <definedName name="__shared_4_0_7">NA()</definedName>
    <definedName name="__shared_4_0_8">NA()</definedName>
    <definedName name="__shared_4_0_9">NA()</definedName>
    <definedName name="__shared_5_0_0">NA()</definedName>
    <definedName name="__shared_5_0_1">NA()</definedName>
    <definedName name="__shared_5_0_2">NA()</definedName>
    <definedName name="__shared_5_0_3">NA()</definedName>
    <definedName name="__shared_5_0_4">NA()</definedName>
    <definedName name="__shared_5_0_5">NA()</definedName>
    <definedName name="__shared_5_0_6">NA()</definedName>
    <definedName name="__shared_5_0_7">NA()</definedName>
    <definedName name="__shared_6_0_0">NA()</definedName>
    <definedName name="__shared_6_0_1">NA()</definedName>
    <definedName name="__shared_6_0_2">NA()</definedName>
    <definedName name="__shared_7_0_0">NA()</definedName>
    <definedName name="__shared_7_0_1">NA()</definedName>
    <definedName name="__shared_7_0_2">NA()</definedName>
    <definedName name="__shared_7_0_3">NA()</definedName>
    <definedName name="__shared_7_0_4">NA()</definedName>
    <definedName name="__shared_7_0_5">NA()</definedName>
    <definedName name="__shared_8_0_0">NA()</definedName>
    <definedName name="__shared_8_0_1">NA()</definedName>
    <definedName name="__shared_8_0_2">NA()</definedName>
    <definedName name="__shared_9_0_0">NA()</definedName>
    <definedName name="_xlnm.Print_Titles" localSheetId="2">'01_radovi demontaže'!$1:$3</definedName>
    <definedName name="_xlnm.Print_Titles" localSheetId="4">'02_zemljani radovi'!$1:$3</definedName>
    <definedName name="_xlnm.Print_Titles" localSheetId="5">'03_elektro radovi'!$1:$3</definedName>
    <definedName name="_xlnm.Print_Titles" localSheetId="6">'04_betonski radovi'!$1:$3</definedName>
    <definedName name="_xlnm.Print_Titles" localSheetId="7">'05_bravarski radovi'!$1:$3</definedName>
    <definedName name="_xlnm.Print_Area" localSheetId="2">'01_radovi demontaže'!$A$1:$G$11</definedName>
    <definedName name="_xlnm.Print_Area" localSheetId="4">'02_zemljani radovi'!$A$1:$G$12</definedName>
    <definedName name="_xlnm.Print_Area" localSheetId="5">'03_elektro radovi'!$A$1:$G$8</definedName>
    <definedName name="_xlnm.Print_Area" localSheetId="6">'04_betonski radovi'!$A$1:$G$13</definedName>
    <definedName name="_xlnm.Print_Area" localSheetId="7">'05_bravarski radovi'!$A$1:$G$20</definedName>
  </definedName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B28" i="1" l="1"/>
  <c r="B24" i="1"/>
  <c r="C20" i="8" l="1"/>
  <c r="G17" i="8"/>
  <c r="B17" i="8"/>
  <c r="A17" i="8" s="1"/>
  <c r="G15" i="8"/>
  <c r="A15" i="8"/>
  <c r="A14" i="8"/>
  <c r="G12" i="8"/>
  <c r="A12" i="8"/>
  <c r="A11" i="8"/>
  <c r="G9" i="8"/>
  <c r="A9" i="8"/>
  <c r="A8" i="8"/>
  <c r="G7" i="8"/>
  <c r="A7" i="8"/>
  <c r="G6" i="8"/>
  <c r="A6" i="8"/>
  <c r="A5" i="8"/>
  <c r="G4" i="8"/>
  <c r="B4" i="8"/>
  <c r="A4" i="8" s="1"/>
  <c r="C13" i="7"/>
  <c r="G10" i="7"/>
  <c r="B10" i="7"/>
  <c r="A10" i="7" s="1"/>
  <c r="G9" i="7"/>
  <c r="A9" i="7"/>
  <c r="A8" i="7"/>
  <c r="G7" i="7"/>
  <c r="A7" i="7"/>
  <c r="G6" i="7"/>
  <c r="A6" i="7"/>
  <c r="A5" i="7"/>
  <c r="G4" i="7"/>
  <c r="B4" i="7"/>
  <c r="A4" i="7" s="1"/>
  <c r="C8" i="6"/>
  <c r="G6" i="6"/>
  <c r="A6" i="6"/>
  <c r="A5" i="6"/>
  <c r="G4" i="6"/>
  <c r="B4" i="6"/>
  <c r="A4" i="6"/>
  <c r="C12" i="5"/>
  <c r="B10" i="5"/>
  <c r="A10" i="5" s="1"/>
  <c r="G9" i="5"/>
  <c r="A9" i="5"/>
  <c r="A8" i="5"/>
  <c r="G7" i="5"/>
  <c r="A7" i="5"/>
  <c r="G6" i="5"/>
  <c r="A6" i="5"/>
  <c r="A5" i="5"/>
  <c r="G4" i="5"/>
  <c r="B4" i="5"/>
  <c r="A4" i="5" s="1"/>
  <c r="C26" i="4"/>
  <c r="B23" i="4"/>
  <c r="B22" i="4"/>
  <c r="A22" i="4"/>
  <c r="B21" i="4"/>
  <c r="G17" i="4"/>
  <c r="G16" i="4"/>
  <c r="G15" i="4"/>
  <c r="G14" i="4"/>
  <c r="G12" i="4"/>
  <c r="B12" i="4"/>
  <c r="A12" i="4" s="1"/>
  <c r="G11" i="4"/>
  <c r="B11" i="4"/>
  <c r="A11" i="4" s="1"/>
  <c r="B10" i="4"/>
  <c r="A10" i="4"/>
  <c r="G9" i="4"/>
  <c r="G8" i="4"/>
  <c r="G7" i="4"/>
  <c r="G6" i="4"/>
  <c r="G5" i="4"/>
  <c r="G26" i="4" s="1"/>
  <c r="B5" i="4"/>
  <c r="A5" i="4" s="1"/>
  <c r="C11" i="3"/>
  <c r="B9" i="3"/>
  <c r="A9" i="3" s="1"/>
  <c r="G8" i="3"/>
  <c r="B8" i="3"/>
  <c r="A8" i="3" s="1"/>
  <c r="G7" i="3"/>
  <c r="A7" i="3"/>
  <c r="G6" i="3"/>
  <c r="A6" i="3"/>
  <c r="A5" i="3"/>
  <c r="G4" i="3"/>
  <c r="G11" i="3" s="1"/>
  <c r="G24" i="1" s="1"/>
  <c r="B4" i="3"/>
  <c r="A4" i="3"/>
  <c r="C28" i="1"/>
  <c r="C27" i="1"/>
  <c r="B27" i="1"/>
  <c r="C26" i="1"/>
  <c r="B26" i="1"/>
  <c r="C25" i="1"/>
  <c r="B25" i="1"/>
  <c r="C24" i="1"/>
  <c r="G20" i="8" l="1"/>
  <c r="G28" i="1" s="1"/>
  <c r="G8" i="6"/>
  <c r="G26" i="1" s="1"/>
  <c r="G12" i="5"/>
  <c r="G25" i="1" s="1"/>
  <c r="G13" i="7"/>
  <c r="G27" i="1" s="1"/>
  <c r="B6" i="4"/>
  <c r="B13" i="4"/>
  <c r="B11" i="7"/>
  <c r="A11" i="7" s="1"/>
  <c r="B18" i="8"/>
  <c r="A18" i="8" s="1"/>
  <c r="G30" i="1" l="1"/>
  <c r="G31" i="1" s="1"/>
  <c r="G33" i="1" s="1"/>
  <c r="A13" i="4"/>
  <c r="A6" i="4"/>
  <c r="B7" i="4"/>
  <c r="A7" i="4" l="1"/>
  <c r="B8" i="4"/>
  <c r="A8" i="4" l="1"/>
  <c r="B9" i="4"/>
  <c r="A9" i="4" s="1"/>
  <c r="B14" i="4"/>
  <c r="A14" i="4" l="1"/>
  <c r="B15" i="4"/>
  <c r="B16" i="4" l="1"/>
  <c r="A15" i="4"/>
  <c r="A16" i="4" l="1"/>
  <c r="B17" i="4"/>
  <c r="B18" i="4" l="1"/>
  <c r="A17" i="4"/>
  <c r="A18" i="4" l="1"/>
  <c r="B19" i="4"/>
  <c r="A19" i="4" l="1"/>
  <c r="B20" i="4"/>
</calcChain>
</file>

<file path=xl/sharedStrings.xml><?xml version="1.0" encoding="utf-8"?>
<sst xmlns="http://schemas.openxmlformats.org/spreadsheetml/2006/main" count="201" uniqueCount="122">
  <si>
    <t>TROŠKOVNIK</t>
  </si>
  <si>
    <t>RADOVI NA IZVOĐENJU DVORIŠNE OGRADE</t>
  </si>
  <si>
    <t>GRAĐEVINA:</t>
  </si>
  <si>
    <t>Vijenac Augusta Cesarca 37, Osijek</t>
  </si>
  <si>
    <t>k.č.br.1552/61 k.o.Osijek</t>
  </si>
  <si>
    <t>INVESTITOR:</t>
  </si>
  <si>
    <t>Dječji vrtići Osijek</t>
  </si>
  <si>
    <t>Vijenac Ivana Meštrovića 7</t>
  </si>
  <si>
    <t>31000 Osijek</t>
  </si>
  <si>
    <t>REKAPITULACIJA RADOVA</t>
  </si>
  <si>
    <t>SVEUKUPNO (NETO)</t>
  </si>
  <si>
    <t>PDV (25%)</t>
  </si>
  <si>
    <t>SVEUKUPNO (BRUTO)</t>
  </si>
  <si>
    <t>OPĆI I TEHNIČKI UVJETI</t>
  </si>
  <si>
    <t>OPĆE ODREDBE</t>
  </si>
  <si>
    <t>*</t>
  </si>
  <si>
    <t>Opći tehnički uvjeti izvođenja radova izrađeni su u skladu sa Zakonom o gradnji.
Svi sudionici u građenju (Investitor, Projektant, Izvođač i Nadzorni inženjer) dužni su pridržavati
se odredbi navedenog zakona.</t>
  </si>
  <si>
    <t>Izvođač radova je, prema zakonu, dužan:
- graditi u skladu s tehničkom dokumentacijom i uzancama struke,
- radove izvoditi na način da se zadovolje svojstva u smislu pouzdanosti, mehaničke otpornosti i stabilnosti, sigurnosti u slučaju požara, zaštite od ugrožavanja zdravlja ljudi, zaštite korisnika od povreda, zaštite od buka i vibracija, toplinske zaštite i uštede energije, zaštite od korozije, te svih ostalih funkcionalnih i
zaštitnih svojstava,
- ugrađivati materijale, opremu i proizvode predviđene tehničkom dokumentacijom, provjerene u praksi, a čija je kvaliteta dokazana certifikatom proizvođača koji dokazuje da je kvaliteta određenog proizvoda u skladu sa važećim propisima i normama,
- osiguravati dokaze o kvaliteti radova i ugrađenih proizvoda i opreme u skladu sa projektom i zakonom.</t>
  </si>
  <si>
    <t>Kako bi se osigurao ispravan tok i kvaliteta građenja, Izvođač mora na gradilištu posjedovati
odgovarajuću dokumentaciju za građenje i obavljati potrebne radnje prema istoj, kako slijedi:
- građevinski dnevnik i građevinsku knjigu,
- rješenja o imenovanju odgovornih osoba,
- elaborat organizacije gradilišta sa primijenjenim mjerama zaštite na radu i zaštite od požara,
- projekt skele, elaborat montaže i vođenje knjige montaže skele,
- dokumentaciju o kvaliteti radova i ugrađenim materijalima i opremi,
- odgovarajuće ateste i uvjerenja za svu ugrađenu opremu,
- jamstvene listove,
- uputstva o pogonu i održavanju,
- rezultate ispitivanja kvalitete - odgovarajuće ateste i uvjerenja,
- izvještaje o ostalim eventualnim radovima i opremi (zavareni spojevi, izolacije i sl.),
- sva ostala ispitivanja i radnje koja nisu navedena, a koja su potrebna radi osiguranja kvalitete radova i ugrađenog materijala i opreme.</t>
  </si>
  <si>
    <t>Jedinična cijena obuhvaća sav potreban rad, materijal i radnu skelu. Izvođač je dužan održavati gradilište čistim uz svakodnevno čišćenje od ostataka materijala i smeća. U tu cijenu uključena je i cijena prijevoza sa svim prijenosima, utovarima, istovarima te uskladištenje i čuvanje na gradilištu. Tu je također uključeno i davanje probnih uzoraka kod pojedinih vrsta materijala kao i izdavanje certifikata za sve vrste istih.</t>
  </si>
  <si>
    <t>RAD - Pod radom se podrazumijeva uključenje svog rada, kako glavnog tako i pomoćnog, te sav unutrašnji transport. Isto tako treba uključiti sav rad na zaštiti gotovih konstrukcija i dijelova građevine od štetnih utjecaja vrućine, hladnoće i slično.</t>
  </si>
  <si>
    <t>MATERIJAL - U tu cijenu uključena je i cijena prijevoza sa svim prijenosima, utovarima, istovarima te uskladištenje i čuvanje na gradilištu. Tu je također uključeno i davanje probnih uzoraka kod pojedinih vrsta materijala kao i izdavanje certifikata za sve vrste istih.</t>
  </si>
  <si>
    <t>SKELA - U jediničnu cijenu određenog rada ulaze i sve vrste skela bez obzira na visinu, uključivo i skelu za obradu pročelja bez obzira na visinu građevine. Skela mora biti postavljena na vrijeme kako ne bi nastao zastoj u radu. Pod pojmom skela podrazumijeva se i prilaz skeli, ograda i sl.</t>
  </si>
  <si>
    <t>Radove izvesti točno prema opisu troškovnika i prema projektnoj dokumentaciji, a u stavkama gdje nije objašnjen način rada i posebne osobine finalnog produkta, izvođač je dužan pridržavati se uobičajenog načina rada, uvažavajući odredbe važećih standarda, uz obvezu izvedbe kvalitetnog proizvoda. 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</si>
  <si>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</si>
  <si>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</si>
  <si>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</si>
  <si>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Ukoliko je u ugovoreni termin izvršenja radova na građevini uključen zimski odnosno ljetni rad, to se izvoditelju neće posebno uračunavati naknada za rad na niskoj temperaturi, zaštita konstrukcije od hladnoće i vrućine te atmosferskih nepogoda. Sve mora biti uključeno u jediničnu cijenu. Za vrijeme zime građevina se mora zaštititi. Ukoliko dođe do smrzavanja određenih dijelova oni se moraju ukloniti i izvesti ponovo bez bilo kakve naplate. Ukoliko je temperarura niža od temperature pri kojoj je dozvoljen određeni rad, a investitor ipak traži da se radovi izvedu, izvoditelj ima pravo zaračunati naknadu, ali u tom slučaju izvođač snosi punu odgovornost za ispravnost i kvalitetu radova.To isto vrijedi i za zaštitu radova tokom ljeta od prebrzog sušenja uslijed visoke temperature.</t>
  </si>
  <si>
    <t>BETONSKI I ARMIRANOBETONSKI RADOVI</t>
  </si>
  <si>
    <t>Sve armiranobetonske i betonske konstrukcije moraju se izvoditi u skladu sa Zakonom o normizaciji, Tehničkom propisu za betonske konstrukcije, drugim pozitivnim postojećim propisima i standardima, projektnoj dokumentaciji i uputama Nadzornog inženjera.</t>
  </si>
  <si>
    <t xml:space="preserve">Statičkim proračunom i nacrtima armature s detaljima određena je osnovna kvaliteta očvrslog betona koja se treba postići pri izradi pojedinih betonskih nosivih elemenata i izražena je "razredom tlačne čvrstoće”, tj. oznakom “C” te podacima o ostalim svojstvima (razred otpornosti prema uvjetima izloženosti i dr.) </t>
  </si>
  <si>
    <t xml:space="preserve">Geometrija elemenata, armatura i završne obrade i zaštite određene su izvedbenim projektom. </t>
  </si>
  <si>
    <t xml:space="preserve">Izvođač je dužan prije početka radova izraditi Projekt betona te redovito pratiti kvalitetu betonske konstrukcije sukladno elementima iz projekta betona. </t>
  </si>
  <si>
    <t>Jediničnom cijenom je obuhvaćeno:
- izrada projekta betona,
- razrada tehnologije izrade i montaže AB  i betonskih elemenata,
- priprema betona u betonari,
- dostava betona na gradilište,
- doprema, izrada, montaža i demontaža kompletne oplate,
- dobava i pregled armature prije savijanja  sa čišćenjem od hrđe i nečistoća te sortiranjem,
- sječenje, ravnanje i savijanje armature,
- postavljanje armature točno prema armaturnim nacrtima, sa podmetanjem podložaka kako bi se osigurala potrebna   udaljenost između armature i oplate,
- ugradnja i njegovanje betona,
- svi horizontalni i vertikalni transporti,
- potrebna radna skela i podupiranje,
- uzimanje i ispitivanje potrebnih uzoraka,
- ispitivanje materijala sa izradom atesta i pripadajućim toškovima
- čišćenje u tijeku izvođenja i nakon završetka svih radova,
- sva šteta i troškovi popravaka kao posljedica nepažnje u tijeku izvođenja,
- svi režijski troškovi,
- sav potreban alat na gradilištu i uskladištenje,
- troškove zaštite na radu,
- projekt nosivih skela i oplata,
- pregled oplate od strane Izvođača i Nadzornog inženjera prije početka betoniranja,
- zaštita vidljivog betona propisanim i navedenim sredstvima i premazima,
- dobava, izrada i montaža prefabriciranih elemenata,
- betoniranje temeljnih ploča, traka i zidova uz moguću prisutnost podzemne vode.</t>
  </si>
  <si>
    <t>Ugradnja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</si>
  <si>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atesta i izrada izvještaja o kvaliteti izvedenih betonskih i AB konstrukcija obaveza su Izvođača i uključeni su u cijenu. Atesti za materijale, poluproizvode i proizvode obvezno se dostavljaju pri isporuci na objektu i evidentiraju se u građevinskom dnevniku. Materijali bez valjanog atesta i bez dokaza o kvaliteti ne smiju se ugraditi. </t>
  </si>
  <si>
    <t xml:space="preserve">Prije početka radova Izvođač je dužan uskladiti kvalitetu i rješenja betona sa ostalim radovima (podovi, instalacije, obloge itd.). Suglasnost Izvođača drugih povezanih radova  za izvedene betonske i AB radove jedan je od uvjeta njihovog prihvaćanja od strane Nadzornog inženjera. </t>
  </si>
  <si>
    <t>Betonirati je dozvoljeno tek nakon što je Nadzorni inženjer pregledao oplatu, odobrio montažu armature i nakon toga potvrdio ispravnost postavljanja iste upisom u građevinski dnevnik. Ukoliko određeni profil prema statičkom računu nije moguće dobaviti, zamjena se vrši isključivo uz odobrenje projektanta konstrukcije.</t>
  </si>
  <si>
    <t>Izvođač je dužan prije početka radova detaljno pregledati troškovnik i sve projekte, upozoriti na eventualne nedostatke i predložiti eventualna poboljšanja rješenja. Sve eventualne primjedbe, prijedloge i moguće zamjene materijala trebaju raspraviti Izvođač, Nadzorni inženjer i Projektant i o njima obavijestiti Investitora. Tek po pismenom dogovoru može se pristupiti gradnji.</t>
  </si>
  <si>
    <t>Kod primopredaje građevine Izvođač je dužan priložiti isprave sukladnosti za sve građevne proizvode ugrađene u betonsku konstrukciju. Za betonsku konstrukciju koja nema projektom predviđena tehnička svojstva ili se ista ne mogu utvrditi zbog nedostatka dokumentacije mora se naknadnim ispitivanjima i naknadnim proračunima utvrditi tehnička svojstva betonske konstrukcije prema nizu normi HRN EN 12504 i prednorme prEN 13791.</t>
  </si>
  <si>
    <t>Kvaliteta temeljnog tla određena je iskustveno. Prije početka betoniranja temelja nadzorna služba gradilišta dužna je pribaviti mišljenje jednog od osoba ovlaštenih za geomehaničke radove o tome da li pretpostavljena kvaliteta tla u statičkom proračunu odgovara stvarnoj kvaliteti, te da u slučaju odstupanja zatraži od projektanta ponovni proračun i dimenzioniranje temelja.</t>
  </si>
  <si>
    <t>BETON</t>
  </si>
  <si>
    <t xml:space="preserve">U betonsku konstrukciju ugrađuje se samo projektirani beton (beton sa specificiranim tehničkim svojstvima). Izvođač mora prije početka ugradnje provjeriti je li beton u skladu sa zahtjevima iz projekta betonske konstrukcije te je li tijekom transporta betona došlo do promjene njegovih svojstava koja utječu na tehnička svojstva betonske konstrukcije. Kontrolni postupak utvrđivanja svojstava svježeg betona provodi se na uzorcima koji se uzimaju neposredno prije ugradnje betona u betonsku konstrukciju, pregledom svake otpremnice i vizualnom kontrolom konzistencije (svako vozilo) te kod opravdane sumnje ispitivanjem konzistencije istim postupkom kao u proizvodnji. </t>
  </si>
  <si>
    <r>
      <rPr>
        <sz val="9"/>
        <rFont val="Calibri Light"/>
        <family val="2"/>
      </rPr>
      <t>Kontrolni postupak utvrđivanja tlačne čvrstoće očvrsnulog betona provodi se na uzorcima koji se uzimaju neposredno prije ugradnje betona u betonsku konstrukciju prema zahtjevu projekta betonske konstrukcije ali ne manje od jednog uzorka za istovrsni element koji se bez prekida ugrađivanja betona izvedu unutar 24 sata od betona istih svojstava i istog proizvođača. Ako je količina ugrađenog betona veća od 100 m</t>
    </r>
    <r>
      <rPr>
        <vertAlign val="superscript"/>
        <sz val="8"/>
        <rFont val="Verdana"/>
        <family val="2"/>
      </rPr>
      <t>3</t>
    </r>
    <r>
      <rPr>
        <sz val="8"/>
        <rFont val="Verdana"/>
        <family val="2"/>
      </rPr>
      <t xml:space="preserve"> za svakih slijedećih 100 m</t>
    </r>
    <r>
      <rPr>
        <vertAlign val="superscript"/>
        <sz val="8"/>
        <rFont val="Verdana"/>
        <family val="2"/>
      </rPr>
      <t>3</t>
    </r>
    <r>
      <rPr>
        <sz val="8"/>
        <rFont val="Verdana"/>
        <family val="2"/>
      </rPr>
      <t xml:space="preserve"> uzima se po jedan uzorak.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uzorka.</t>
    </r>
  </si>
  <si>
    <t>Prije početka betoniranja Izvođač je dužan osigurati dovoljne količine komponenata betona da bi na taj način eliminirao mogućnost  prekida betoniranja ili promjene sastojaka zbog pomanjkanja materijala.</t>
  </si>
  <si>
    <t>ARMATURA</t>
  </si>
  <si>
    <t>Svojstva armature koja se rabi za betonske konstrukcije moraju biti u skladu sa Tehničkim propisom za betonske konstrukcije.</t>
  </si>
  <si>
    <t>Armatura izrađena od čelika za armiranje ugrađuje se u armiranu betonsku konstrukciju prema projektu betonske konstrukcije i/ili tehničkoj uputi za ugradnju i uporabu armature. Osiguranje debljine zaštitnog sloja betona treba svakako postići umetanjem odgovarajućeg broja plastičnih podmetača i jahača (za fiksiranje armature u gornjoj zoni pločastih konstrukcija). Najmanji zaštitni sloj betona ovisi o razredu izloženosti te načinu armiranja elementa i određen je projektom betonske konstrukcije.</t>
  </si>
  <si>
    <t xml:space="preserve">OPLATA  </t>
  </si>
  <si>
    <t xml:space="preserve">Za sve AB i betonske elemente koristi se glatka drvena oplata. </t>
  </si>
  <si>
    <t>Za sve AB nosače sa završno vidljivim plohama betona potrebno je posebno pažljivo pripremiti oplatu i sve njene elemente.</t>
  </si>
  <si>
    <t>Oplata mora biti izrađena točno po mjerama za pojedine dijelove konstrukcije, označenim u projektu. Glatka oplata sa svim pripadajućim veznim i brtvenim elementima,  podupiranjem i oslanjanjem, pomoćnim radnim skelama uključena je u cijenu. 
Završne plohe betona moraju biti potpuno ravne, bez izbočina ili valovanja.</t>
  </si>
  <si>
    <t xml:space="preserve">Skele za oplate trebaju imati toliku krutost da bez štetnih deformacija mogu primati opterećenja koja nastaju pri betoniranju. Mjera nadvišenja oplate za konzolne istake upisana je u plan savijanja armature. Kod skidanja oplate treba voditi računa da je beton s kojeg se skida oplata postigao dovoljnu čvrstoću za preuzimanje svih opterećenja u tom trenutku. Ovo se naročito odnosi na stropne ploče kod kojih može doći do preopterećenja svježim betonom ploče više etaže. Za takve slučajeve potrebna je konzultacija s Projektantom. </t>
  </si>
  <si>
    <t>Oplatu treba izraditi računajući na ugradnju svih elemenata, prodora i kanala prikazanih u projektima instalacijskih sustava. Prije betoniranja treba izvesti sve elemente za vođenje instalacija kako ne bi dolazilo do naknadnih štemanja i probijanja.</t>
  </si>
  <si>
    <t xml:space="preserve">Naknadni radovi  na obradi površine zidova (brušenje, krpanje i sl.) koji su izazvani nepravilnostima oplate izvest će se na račun Izvođača radova. </t>
  </si>
  <si>
    <t>Za premazivanje oplate ne smiju se koristiti premazi koji se ne mogu oprati s gotovog betona ili bi nakon pranja ostale mrlje. Treba pažljivo dozirati količinu premaza kako ne bi došlo do stvaranja mjehurića na spoju betona i oplate. Prije početka ugrađivanja betona oplata se mora detaljno očistiti. Za betone sa vidljivom završnom plohom odabrati odgovarajuća sredstva i kontrolirati način nanošenja. 
Izrađena oplata, s podupiranjem, prije betoniranja mora biti pregledana, provjerene sve dimenzije i kakvoća izvedbe, kao i čistoća i vlažnost oplate. Pregled i prijem oplate evidentira se u građevinskom dnevniku.</t>
  </si>
  <si>
    <t>Oplata mora biti tako izvedena da se može skidati bez oštećenja konstrukcije. Njegovanje betona i skidanje oplate i skele treba biti u skladu sa Tehničkim propisom za betonske konstrukcije. Način i potrebno vrijeme njegovanja kao i vrijeme skidanja oplate i skele treba odrediti prema projektiranoj tehnologiji, suglasno s nadzornim inženjerom, u ovisnosti o elementu konstrukcije, atmosferskim prilikama i vrsti betona.</t>
  </si>
  <si>
    <t>Svi radni prekidi i podupiranja teškom skelom bit će prikazani u armaturnim planovima i potrebno ih je cijelosti poštovati.</t>
  </si>
  <si>
    <t>ČELIČNA KONSTRUKCIJA</t>
  </si>
  <si>
    <t>Elemente konstrukcije treba izvoditi u svemu prema specifikacijama, crtežima i uputama iz glavnog i izvedbenog građevinskog projekta konstrukcije.</t>
  </si>
  <si>
    <t>Izvođač je dužan izraditi radioničke nacrte svih čeličnih konstrukcjia prema stvarnoj izmjeri na licu mjesta, te istu dokumentaciju dostaviti na suglasnost Projektantu. Dokumentacija mora sadržavati detaljnu razradu načina pričvršćenja čeličnih elementa naokolne nosive konstruktivne elemente, te međusobno spajanje elemenata. Dokumentacija mora sadržavati iskaz svih pričvrsnih sredstava  sa proračunom i dokazom nosivosti istih izrađenim od strane ovlaštene osobe.</t>
  </si>
  <si>
    <t>Prije početka zavarivanja izvođač je dužan pregledati sve površine predviđene za zavarivanje i osigurati da iste budu metalno čiste, bez prljavštine, hrđe ili masnoće.</t>
  </si>
  <si>
    <t>Izmjene bilo kojih elemenata konstrukcije ili detalja u odnosu na one koji su zadani projektom konstrukcije u načelu su dozvoljene ukoliko za njih izvođač dobije pismeno odobrenje od projektanta konstrukcije i glavnog projektanta i ukoliko ih u potpunosti statički dokaže.</t>
  </si>
  <si>
    <t>Tijekom radioničke izrade i tijekom montaže konstrukcije, izvođač je dužan voditi zakonom propisane dnevnike. Dužnost je nadzornog inženjera konstrolirati usklađenost s dokumentacijom i važećim tehničkim propisima svih faza izvedbe i montaže konstrukcije, ovjeravati navedene ateste materijala i zavarivača, izvođačeve dokumentacije i zapisnike o preuzimanju elemenata konstrukcije u radionici prije isporuke montažerima.</t>
  </si>
  <si>
    <t>Prije isporuke izvođač je dužan ispitati mogućnost transporta s obzirom na gabarite sklopova u transportu i uvjete na prometnicama te osigurati mjere osiguranja stabilnosti konstrukcije tijekom transporta.</t>
  </si>
  <si>
    <t>Dokazivanje uporabljivosti predgotovljenog elementa izrađenog prema projektu čelične konstrukcije provodi se prema projektu čelične konstrukcije te odredbama Tehničkog propisa za čelične konstrukcije, i uključuje zahtjeve za:
- izvođačevom kontrolom izrade i ispitivanja tipa predgotovljenog elementa, te
- nadzorom proizvodnog pogona i nadzorom izvođačeve kontrole izrade predgotovljenog elementa,
  na način primjeren postizanju tehničkih svojstava čelične konstrukcije u skladu s TPČK.</t>
  </si>
  <si>
    <t>1.</t>
  </si>
  <si>
    <t>RADOVI DEMONTAŽE</t>
  </si>
  <si>
    <t>opis stavke</t>
  </si>
  <si>
    <t>jed. mj.</t>
  </si>
  <si>
    <t>količina</t>
  </si>
  <si>
    <t>jed. cijena</t>
  </si>
  <si>
    <t>ukupno</t>
  </si>
  <si>
    <t>Uklanjanje metalne ograde</t>
  </si>
  <si>
    <t>Demontaža metalne ograde, vrata ograde, vrata za pristup vatrogasnim vozilima, traka uzemljenja i armiranobetonskih temelja ograde te odvoz na gradsku deponiju zajedno s plaćanjem taksi deponiji. U cijenu je uračunato i zatrpavanje rova postojećih temelja. Obračun po m'.</t>
  </si>
  <si>
    <t>m'</t>
  </si>
  <si>
    <t>13.</t>
  </si>
  <si>
    <t>OSTALI RADOVI</t>
  </si>
  <si>
    <t>Gromobranska traka</t>
  </si>
  <si>
    <t>Dobava i polaganje u betonski temelj gromobranske trake od nehrđajućeg čelika 30x3,5 mm. U cijenu uključen sav rad i materijal do pune gotovosti.
Obračun po m' trake.</t>
  </si>
  <si>
    <t>Ugradnja kamenih prozorskih klupčica</t>
  </si>
  <si>
    <t>Nabava, dobava i ugradnja  kamenih prozorskih klupica širine 30 cm, debljine 2 cm. Boja i ton po izboru investitora.
Jediničnom cijenom obuhvaćen sav potreban rad, materijal i skela do pune gotovosti.
Obračun po m'.</t>
  </si>
  <si>
    <t>Dobava i izvedba dimnjaka tipa Quadro</t>
  </si>
  <si>
    <t>Dobava i izvedba dimnjaka tipa Quadro - proizvođač Schiedel Ø20 vanjskih dim. 40x40 cm od gotovih Schiedel elemenata. Jedinična cijena obuhvaća sav rad, materijal i potrebnu radnu skelu do pune gotovosti.
Obračun po m' dimnjaka.</t>
  </si>
  <si>
    <t>Dobava i izrada popločenih vanjskih površina</t>
  </si>
  <si>
    <t>Dobava materijala i izrada popločenih vanjskih površina polaganjem betonskih opločnika dimenzija, boje i oblika prema izboru Investitora debljine 6cm. Opločnici se polažu u prethodno izvedeni sloj pijeska debljine do 10cm.</t>
  </si>
  <si>
    <r>
      <rPr>
        <i/>
        <sz val="8"/>
        <rFont val="Verdana"/>
        <family val="2"/>
      </rPr>
      <t xml:space="preserve"> - </t>
    </r>
    <r>
      <rPr>
        <i/>
        <sz val="8"/>
        <color rgb="FF000000"/>
        <rFont val="Verdana"/>
        <family val="2"/>
      </rPr>
      <t>opločnici</t>
    </r>
  </si>
  <si>
    <r>
      <rPr>
        <sz val="8"/>
        <rFont val="Verdana"/>
        <family val="2"/>
      </rPr>
      <t>m</t>
    </r>
    <r>
      <rPr>
        <vertAlign val="superscript"/>
        <sz val="8"/>
        <rFont val="Verdana"/>
        <family val="2"/>
      </rPr>
      <t>2</t>
    </r>
  </si>
  <si>
    <t xml:space="preserve"> - sloj pijeska</t>
  </si>
  <si>
    <r>
      <rPr>
        <sz val="8"/>
        <rFont val="Verdana"/>
        <family val="2"/>
      </rPr>
      <t>m</t>
    </r>
    <r>
      <rPr>
        <vertAlign val="superscript"/>
        <sz val="8"/>
        <rFont val="Verdana"/>
        <family val="2"/>
      </rPr>
      <t>3</t>
    </r>
  </si>
  <si>
    <t>Dobava materijala i izvedba ulične ograde</t>
  </si>
  <si>
    <t xml:space="preserve">Dobava materijala i izvedba ulične ograde. Drvena ograda izvodi se na betonskom zidu debljine 20cm max visine 0,6 m iznad razine terena temeljenom na temeljnim trakama. Ukupna visina ograde iznosi max 1,5m. </t>
  </si>
  <si>
    <t>Nabava i ugradnja drvene pergole terase</t>
  </si>
  <si>
    <r>
      <rPr>
        <sz val="8"/>
        <rFont val="Verdana"/>
        <family val="2"/>
      </rPr>
      <t>Nabava i dobava materijala i postavljanje drvene pergole iznad dijelova terase koji nisu natkriveni krovnom konstrukcijom. Letvice različite fiksiraju se između betonskih greda. Točne dimenzije provjeriti na licu mjesta. 
Obračun po m</t>
    </r>
    <r>
      <rPr>
        <vertAlign val="superscript"/>
        <sz val="8"/>
        <rFont val="Verdana"/>
        <family val="2"/>
      </rPr>
      <t>2</t>
    </r>
    <r>
      <rPr>
        <sz val="8"/>
        <rFont val="Verdana"/>
        <family val="2"/>
      </rPr>
      <t>.</t>
    </r>
  </si>
  <si>
    <t>2.</t>
  </si>
  <si>
    <t>ZEMLJANI RADOVI</t>
  </si>
  <si>
    <t>Iskop za temelje samce</t>
  </si>
  <si>
    <t xml:space="preserve">Iskop za temelje samce ograde vrtića prema projektnoj dokumentaciji. U stavku je uračunato i geodetsko iskolčenje za temelje samce. Temelji samci dimenzija 30x30x80 cm. Iskopani višak zemlje zbrinjava izvođač na gradsku deponiju s plaćanjem taksi gradske deponije. Obračun po komadu iskopanog temelja samca. </t>
  </si>
  <si>
    <t>kom</t>
  </si>
  <si>
    <t>Iskop betonsku podlogu za šinu kliznih vrata vatrogasnog pristupa</t>
  </si>
  <si>
    <t>Iskop zemlje za izradu betonskog parapeta za postavljanje šine kliznih vrata vatrogasnog pristupa. Dimenzije iskopanog rova su 620x30x80 cm. Iskopani višak zemlje zbrinjava izvođač na gradsku deponiju s plaćanjem taksi gradske deponije. Obračun po komadu iskopanog temelja za betonski parapet</t>
  </si>
  <si>
    <t>3.</t>
  </si>
  <si>
    <t>ELEKTRO RADOVI</t>
  </si>
  <si>
    <t>Postavljanje sode za uzemljenje</t>
  </si>
  <si>
    <t>Dobava i ugradnja sonde sa pločicom za izradu uzemljenja. Sastoji se od sonde duljine 1500 mm, 2 pločice 80x80mm, 4 vijka M8 i 4 matice M8. Ograda se uzemljuje na svakih 20 metara. U stavci i kabl za uzemljenje, sav potreban materijal i rad do pune gotovosti. Obračun po komadu uzemljenog mjesta.</t>
  </si>
  <si>
    <t>4.</t>
  </si>
  <si>
    <t>RADOVI BETONAŽE</t>
  </si>
  <si>
    <t>Betoniranje temelja samaca</t>
  </si>
  <si>
    <t>Betoniranje temelja samaca u zemlji, po potrebi i u oplati, betonom C25/30. Temelji samci dimenzija 30x30x80 cm. U cijenu uračunat rad i materijal (zajedno s oplatom) do pune gotovosti. Obračun po m3.</t>
  </si>
  <si>
    <t>m3</t>
  </si>
  <si>
    <t>Betoniranje betonskog parapeta za postavljanje šine kliznih vrata vatrogasnog pristupa</t>
  </si>
  <si>
    <t>Betoniranje betonskog parapeta u zemlji, po potrebi i u oplati, betonom C25/30. U cijenu uračunat rad i materijal (zajedno s oplatom) do pune gotovosti. Dimenzije betonskog parapeta su 620x30x80 cm. Obračun po m3.</t>
  </si>
  <si>
    <t>BRAVARSKI RADOVI</t>
  </si>
  <si>
    <t>Dobava i ugradnja metalne ograde</t>
  </si>
  <si>
    <t>Dobava i montaža panelne ograde 2500x1500x4mm zelena ral 6005. Ispuna plastificirano pletivo. Obračun po m'</t>
  </si>
  <si>
    <t>Dobava i ugradnja metalnih stupova ograde</t>
  </si>
  <si>
    <t>Dobava i montaža metalnih stupova ograde 1500 mm ral 6005. U stavci uključene spojnice, kape stupova, vijci, ankeri, obujmice i ostali sitni materijal sve do pune gotovosti i funkcionalnosti. Obračun po kom.</t>
  </si>
  <si>
    <t>Dobava i ugradnja metalnih vrata za pješački pristup</t>
  </si>
  <si>
    <t>Dobava i ugradnja metalnih vrata za pješački pristup 1000x1500mm ral 6005, opremljena šarkama, kvakom i bravom, sve do pune gotovosti i funkcionalnosti. Ispuna plastificirano pletivo. Obračun po kom.</t>
  </si>
  <si>
    <t>Dobava i ugradnja metalnih kliznih vrata za vatrogasni pristup vozila</t>
  </si>
  <si>
    <t>Dobava i ugradnja metalnih kliznih vrata za vatrogasni pristup vozila. Dimenzije vrata su 3000x1500mm, zelena ral 6005, Ispuna plastificirano pletivo 4mm. Vrata se kližu na metalnoj šini učvršćenoj na betonskoj podlozi. U stavci komplet vrata sa postavljanjem metalne šine, sa bravom i kvakom, komplet do pune gotovosti i funkcionalnosti. Obračun po komadu ugrađenih vrata.</t>
  </si>
  <si>
    <t>Dječji vrtić Latica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</si>
</sst>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quot; (&quot;#,##0.00\);\-#\ ;@\ "/>
  </numFmts>
  <fonts count="19" x14ac:knownFonts="1">
    <font>
      <sz val="8"/>
      <name val="Verdana"/>
      <family val="2"/>
    </font>
    <font>
      <b/>
      <i/>
      <sz val="8"/>
      <name val="Verdana"/>
      <family val="2"/>
    </font>
    <font>
      <sz val="11"/>
      <color rgb="FF008000"/>
      <name val="Calibri"/>
      <family val="2"/>
    </font>
    <font>
      <b/>
      <sz val="10"/>
      <name val="Verdana"/>
      <family val="2"/>
    </font>
    <font>
      <i/>
      <sz val="8"/>
      <name val="Verdana"/>
      <family val="2"/>
    </font>
    <font>
      <b/>
      <sz val="8"/>
      <name val="Verdana"/>
      <family val="2"/>
    </font>
    <font>
      <b/>
      <sz val="20"/>
      <name val="Verdana"/>
      <family val="2"/>
    </font>
    <font>
      <sz val="14"/>
      <name val="Verdana"/>
      <family val="2"/>
    </font>
    <font>
      <sz val="10"/>
      <name val="Verdana"/>
      <family val="2"/>
    </font>
    <font>
      <sz val="9"/>
      <name val="Calibri Light"/>
      <family val="2"/>
    </font>
    <font>
      <b/>
      <sz val="9"/>
      <name val="Calibri Light"/>
      <family val="2"/>
    </font>
    <font>
      <b/>
      <i/>
      <sz val="9"/>
      <name val="Calibri Light"/>
      <family val="2"/>
    </font>
    <font>
      <sz val="9"/>
      <color rgb="FFFF0000"/>
      <name val="Calibri Light"/>
      <family val="2"/>
    </font>
    <font>
      <i/>
      <sz val="9"/>
      <name val="Calibri Light"/>
      <family val="2"/>
    </font>
    <font>
      <vertAlign val="superscript"/>
      <sz val="8"/>
      <name val="Verdana"/>
      <family val="2"/>
    </font>
    <font>
      <sz val="8"/>
      <color rgb="FFFF3333"/>
      <name val="Verdana"/>
      <family val="2"/>
    </font>
    <font>
      <u/>
      <sz val="8"/>
      <name val="Verdana"/>
      <family val="2"/>
    </font>
    <font>
      <i/>
      <sz val="8"/>
      <color rgb="FF000000"/>
      <name val="Verdana"/>
      <family val="2"/>
    </font>
    <font>
      <sz val="8"/>
      <name val="Verdana"/>
      <family val="2"/>
    </font>
  </fonts>
  <fills count="6">
    <fill>
      <patternFill patternType="none"/>
    </fill>
    <fill>
      <patternFill patternType="gray125"/>
    </fill>
    <fill>
      <patternFill patternType="solid">
        <fgColor rgb="FFCCFFCC"/>
        <bgColor rgb="FFCCFFFF"/>
      </patternFill>
    </fill>
    <fill>
      <patternFill patternType="solid">
        <fgColor rgb="FFCCCCCC"/>
        <bgColor rgb="FFCCCCFF"/>
      </patternFill>
    </fill>
    <fill>
      <patternFill patternType="solid">
        <fgColor rgb="FFE6E6E6"/>
        <bgColor rgb="FFEEEEEE"/>
      </patternFill>
    </fill>
    <fill>
      <patternFill patternType="solid">
        <fgColor rgb="FFEEEEEE"/>
        <bgColor rgb="FFE6E6E6"/>
      </patternFill>
    </fill>
  </fills>
  <borders count="4">
    <border>
      <left/>
      <right/>
      <top/>
      <bottom/>
      <diagonal/>
    </border>
    <border>
      <left/>
      <right/>
      <top style="thin">
        <color auto="1"/>
      </top>
      <bottom style="double">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7">
    <xf numFmtId="0" fontId="0" fillId="0" borderId="0">
      <alignment horizontal="left" vertical="top" wrapText="1"/>
    </xf>
    <xf numFmtId="0" fontId="1" fillId="0" borderId="0" applyBorder="0" applyProtection="0">
      <alignment vertical="top"/>
    </xf>
    <xf numFmtId="0" fontId="18" fillId="0" borderId="0" applyBorder="0" applyProtection="0">
      <alignment horizontal="left" vertical="top" wrapText="1"/>
    </xf>
    <xf numFmtId="164" fontId="18" fillId="0" borderId="0" applyBorder="0" applyProtection="0">
      <alignment horizontal="right" vertical="top" wrapText="1"/>
    </xf>
    <xf numFmtId="165" fontId="18" fillId="0" borderId="0" applyBorder="0" applyProtection="0">
      <alignment vertical="top"/>
    </xf>
    <xf numFmtId="0" fontId="2" fillId="2" borderId="0" applyBorder="0" applyProtection="0">
      <alignment vertical="top"/>
    </xf>
    <xf numFmtId="4" fontId="3" fillId="3" borderId="1" applyProtection="0">
      <alignment horizontal="left" vertical="top"/>
    </xf>
    <xf numFmtId="4" fontId="3" fillId="3" borderId="1" applyProtection="0">
      <alignment horizontal="left" vertical="top"/>
    </xf>
    <xf numFmtId="0" fontId="18" fillId="0" borderId="0" applyBorder="0" applyProtection="0">
      <alignment horizontal="right" vertical="top" wrapText="1"/>
    </xf>
    <xf numFmtId="4" fontId="3" fillId="3" borderId="1" applyProtection="0">
      <alignment horizontal="left" vertical="top"/>
    </xf>
    <xf numFmtId="0" fontId="1" fillId="0" borderId="0" applyBorder="0" applyProtection="0">
      <alignment horizontal="left" vertical="top" wrapText="1"/>
    </xf>
    <xf numFmtId="0" fontId="18" fillId="0" borderId="0" applyBorder="0" applyProtection="0">
      <alignment horizontal="left" vertical="top" wrapText="1"/>
    </xf>
    <xf numFmtId="0" fontId="4" fillId="0" borderId="0" applyBorder="0" applyProtection="0">
      <alignment horizontal="left" vertical="top" wrapText="1" indent="2"/>
    </xf>
    <xf numFmtId="1" fontId="18" fillId="0" borderId="0" applyBorder="0" applyProtection="0">
      <alignment horizontal="right" vertical="top" wrapText="1"/>
    </xf>
    <xf numFmtId="4" fontId="5" fillId="4" borderId="2" applyProtection="0">
      <alignment vertical="top"/>
    </xf>
    <xf numFmtId="4" fontId="18" fillId="0" borderId="0" applyBorder="0" applyProtection="0">
      <alignment horizontal="right"/>
    </xf>
    <xf numFmtId="4" fontId="5" fillId="5" borderId="2">
      <alignment vertical="top"/>
    </xf>
  </cellStyleXfs>
  <cellXfs count="98">
    <xf numFmtId="0" fontId="0" fillId="0" borderId="0" xfId="0">
      <alignment horizontal="left" vertical="top" wrapText="1"/>
    </xf>
    <xf numFmtId="0" fontId="13" fillId="0" borderId="0" xfId="1" applyFont="1" applyBorder="1" applyAlignment="1" applyProtection="1">
      <alignment horizontal="justify" vertical="top" wrapText="1"/>
    </xf>
    <xf numFmtId="0" fontId="9" fillId="0" borderId="0" xfId="0" applyFont="1" applyAlignment="1">
      <alignment horizontal="justify" vertical="top" wrapText="1"/>
    </xf>
    <xf numFmtId="1" fontId="0" fillId="0" borderId="0" xfId="0" applyNumberFormat="1" applyAlignment="1">
      <alignment horizontal="center" vertical="top" wrapText="1"/>
    </xf>
    <xf numFmtId="1" fontId="0" fillId="0" borderId="0" xfId="0" applyNumberFormat="1" applyAlignment="1">
      <alignment horizontal="right" vertical="top" wrapText="1"/>
    </xf>
    <xf numFmtId="49" fontId="0" fillId="0" borderId="0" xfId="0" applyNumberFormat="1" applyAlignment="1">
      <alignment horizontal="left" wrapText="1" indent="1"/>
    </xf>
    <xf numFmtId="2" fontId="0" fillId="0" borderId="0" xfId="0" applyNumberFormat="1" applyAlignment="1">
      <alignment horizontal="right" wrapText="1"/>
    </xf>
    <xf numFmtId="4" fontId="0" fillId="0" borderId="0" xfId="0" applyNumberFormat="1" applyAlignment="1">
      <alignment horizontal="right"/>
    </xf>
    <xf numFmtId="4" fontId="3" fillId="0" borderId="0" xfId="9" applyFill="1" applyBorder="1" applyAlignment="1" applyProtection="1">
      <alignment horizontal="left" vertical="center"/>
    </xf>
    <xf numFmtId="4" fontId="3" fillId="0" borderId="0" xfId="9" applyFill="1" applyBorder="1" applyAlignment="1" applyProtection="1">
      <alignment horizontal="right" vertical="center"/>
    </xf>
    <xf numFmtId="4" fontId="3" fillId="0" borderId="0" xfId="9" applyFill="1" applyBorder="1" applyAlignment="1" applyProtection="1">
      <alignment horizontal="left" vertical="center" indent="1"/>
    </xf>
    <xf numFmtId="4" fontId="6" fillId="0" borderId="0" xfId="9" applyFont="1" applyFill="1" applyBorder="1" applyAlignment="1" applyProtection="1">
      <alignment horizontal="left" vertical="center" indent="1"/>
    </xf>
    <xf numFmtId="0" fontId="0" fillId="0" borderId="0" xfId="0" applyAlignment="1">
      <alignment vertical="center"/>
    </xf>
    <xf numFmtId="4" fontId="7" fillId="0" borderId="0" xfId="9" applyFont="1" applyFill="1" applyBorder="1" applyAlignment="1" applyProtection="1">
      <alignment horizontal="left" vertical="center" indent="1"/>
    </xf>
    <xf numFmtId="4" fontId="3" fillId="0" borderId="0" xfId="7" applyFill="1" applyBorder="1" applyAlignment="1" applyProtection="1">
      <alignment horizontal="left" vertical="center" indent="1"/>
    </xf>
    <xf numFmtId="4" fontId="8" fillId="0" borderId="0" xfId="7" applyFont="1" applyFill="1" applyBorder="1" applyAlignment="1" applyProtection="1">
      <alignment horizontal="left" vertical="center" indent="1"/>
    </xf>
    <xf numFmtId="4" fontId="3" fillId="3" borderId="1" xfId="9" applyProtection="1">
      <alignment horizontal="left" vertical="top"/>
    </xf>
    <xf numFmtId="4" fontId="3" fillId="3" borderId="1" xfId="9" applyAlignment="1" applyProtection="1">
      <alignment horizontal="right" vertical="top"/>
    </xf>
    <xf numFmtId="4" fontId="3" fillId="3" borderId="1" xfId="9" applyAlignment="1" applyProtection="1">
      <alignment horizontal="left" vertical="top" indent="1"/>
    </xf>
    <xf numFmtId="1" fontId="0" fillId="0" borderId="0" xfId="0" applyNumberFormat="1" applyAlignment="1">
      <alignment horizontal="left" vertical="top" indent="1"/>
    </xf>
    <xf numFmtId="2" fontId="0" fillId="0" borderId="0" xfId="0" applyNumberFormat="1" applyAlignment="1">
      <alignment horizontal="right" vertical="top" wrapText="1"/>
    </xf>
    <xf numFmtId="4" fontId="0" fillId="0" borderId="0" xfId="0" applyNumberFormat="1" applyAlignment="1">
      <alignment horizontal="right" vertical="top" wrapText="1"/>
    </xf>
    <xf numFmtId="1" fontId="0" fillId="0" borderId="0" xfId="0" applyNumberFormat="1" applyAlignment="1">
      <alignment horizontal="left" vertical="top" wrapText="1" indent="1"/>
    </xf>
    <xf numFmtId="4" fontId="5" fillId="4" borderId="1" xfId="9" applyFont="1" applyFill="1" applyAlignment="1" applyProtection="1">
      <alignment horizontal="left" vertical="top" wrapText="1"/>
    </xf>
    <xf numFmtId="4" fontId="5" fillId="4" borderId="1" xfId="9" applyFont="1" applyFill="1" applyAlignment="1" applyProtection="1">
      <alignment horizontal="left" vertical="top" wrapText="1" indent="1"/>
    </xf>
    <xf numFmtId="4" fontId="5" fillId="4" borderId="1" xfId="9" applyFont="1" applyFill="1" applyAlignment="1" applyProtection="1">
      <alignment horizontal="right" vertical="top" wrapText="1"/>
    </xf>
    <xf numFmtId="2" fontId="5" fillId="0" borderId="0" xfId="0" applyNumberFormat="1" applyFont="1" applyAlignment="1">
      <alignment horizontal="left" vertical="center" wrapText="1" indent="1"/>
    </xf>
    <xf numFmtId="4" fontId="5" fillId="0" borderId="0" xfId="0" applyNumberFormat="1" applyFont="1" applyAlignment="1">
      <alignment horizontal="right" vertical="center" wrapText="1"/>
    </xf>
    <xf numFmtId="1" fontId="8" fillId="3" borderId="0" xfId="0" applyNumberFormat="1" applyFont="1" applyFill="1" applyAlignment="1">
      <alignment horizontal="center" vertical="top" wrapText="1"/>
    </xf>
    <xf numFmtId="1" fontId="8" fillId="3" borderId="0" xfId="0" applyNumberFormat="1" applyFont="1" applyFill="1" applyAlignment="1">
      <alignment horizontal="right" vertical="top" wrapText="1"/>
    </xf>
    <xf numFmtId="2" fontId="3" fillId="3" borderId="0" xfId="0" applyNumberFormat="1" applyFont="1" applyFill="1" applyAlignment="1">
      <alignment horizontal="left" vertical="center" wrapText="1" indent="1"/>
    </xf>
    <xf numFmtId="2" fontId="8" fillId="3" borderId="0" xfId="0" applyNumberFormat="1" applyFont="1" applyFill="1" applyAlignment="1">
      <alignment horizontal="right" wrapText="1"/>
    </xf>
    <xf numFmtId="4" fontId="3" fillId="3" borderId="0" xfId="0" applyNumberFormat="1" applyFont="1" applyFill="1" applyAlignment="1">
      <alignment horizontal="right" vertical="center" wrapText="1"/>
    </xf>
    <xf numFmtId="1" fontId="9" fillId="0" borderId="0" xfId="0" applyNumberFormat="1" applyFont="1" applyAlignment="1">
      <alignment horizontal="right" vertical="top" wrapText="1"/>
    </xf>
    <xf numFmtId="3" fontId="9" fillId="0" borderId="0" xfId="0" applyNumberFormat="1" applyFont="1">
      <alignment horizontal="left" vertical="top" wrapText="1"/>
    </xf>
    <xf numFmtId="49" fontId="9" fillId="0" borderId="0" xfId="0" applyNumberFormat="1" applyFont="1" applyAlignment="1">
      <alignment horizontal="justify" vertical="top" wrapText="1"/>
    </xf>
    <xf numFmtId="2" fontId="9" fillId="0" borderId="0" xfId="0" applyNumberFormat="1" applyFont="1" applyAlignment="1">
      <alignment horizontal="right" vertical="top" wrapText="1"/>
    </xf>
    <xf numFmtId="4" fontId="9" fillId="0" borderId="0" xfId="0" applyNumberFormat="1" applyFont="1" applyAlignment="1">
      <alignment horizontal="right" vertical="top" wrapText="1"/>
    </xf>
    <xf numFmtId="4" fontId="9" fillId="0" borderId="0" xfId="0" applyNumberFormat="1" applyFont="1" applyAlignment="1">
      <alignment horizontal="right" vertical="top"/>
    </xf>
    <xf numFmtId="0" fontId="9" fillId="0" borderId="0" xfId="0" applyFont="1">
      <alignment horizontal="left" vertical="top" wrapText="1"/>
    </xf>
    <xf numFmtId="49" fontId="10" fillId="3" borderId="1" xfId="6" applyNumberFormat="1" applyFont="1" applyAlignment="1" applyProtection="1">
      <alignment horizontal="right" vertical="top"/>
    </xf>
    <xf numFmtId="3" fontId="10" fillId="3" borderId="1" xfId="6" applyNumberFormat="1" applyFont="1" applyProtection="1">
      <alignment horizontal="left" vertical="top"/>
    </xf>
    <xf numFmtId="49" fontId="10" fillId="3" borderId="1" xfId="6" applyNumberFormat="1" applyFont="1" applyAlignment="1" applyProtection="1">
      <alignment horizontal="justify" vertical="top"/>
    </xf>
    <xf numFmtId="2" fontId="10" fillId="3" borderId="1" xfId="6" applyNumberFormat="1" applyFont="1" applyAlignment="1" applyProtection="1">
      <alignment horizontal="right" vertical="top"/>
    </xf>
    <xf numFmtId="4" fontId="10" fillId="3" borderId="1" xfId="6" applyFont="1" applyAlignment="1" applyProtection="1">
      <alignment horizontal="right" vertical="top"/>
    </xf>
    <xf numFmtId="0" fontId="9" fillId="0" borderId="0" xfId="0" applyFont="1" applyAlignment="1">
      <alignment horizontal="right" vertical="top" wrapText="1"/>
    </xf>
    <xf numFmtId="0" fontId="9" fillId="0" borderId="0" xfId="0" applyFont="1" applyAlignment="1">
      <alignment horizontal="right" vertical="top"/>
    </xf>
    <xf numFmtId="4" fontId="10" fillId="4" borderId="2" xfId="14" applyFont="1" applyProtection="1">
      <alignment vertical="top"/>
    </xf>
    <xf numFmtId="4" fontId="10" fillId="4" borderId="2" xfId="14" applyFont="1" applyAlignment="1" applyProtection="1">
      <alignment horizontal="justify" vertical="top" wrapText="1"/>
    </xf>
    <xf numFmtId="4" fontId="10" fillId="4" borderId="2" xfId="14" applyFont="1" applyAlignment="1" applyProtection="1">
      <alignment horizontal="right" vertical="top" wrapText="1"/>
    </xf>
    <xf numFmtId="0" fontId="9" fillId="0" borderId="0" xfId="0" applyFont="1" applyAlignment="1">
      <alignment vertical="top" indent="1"/>
    </xf>
    <xf numFmtId="0" fontId="11" fillId="0" borderId="0" xfId="1" applyFont="1" applyBorder="1" applyAlignment="1" applyProtection="1">
      <alignment horizontal="justify" vertical="top" wrapText="1"/>
    </xf>
    <xf numFmtId="0" fontId="9" fillId="0" borderId="0" xfId="0" applyFont="1" applyAlignment="1">
      <alignment horizontal="center" vertical="center" wrapText="1"/>
    </xf>
    <xf numFmtId="2" fontId="9" fillId="0" borderId="0" xfId="0" applyNumberFormat="1" applyFont="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left" vertical="center" wrapText="1"/>
    </xf>
    <xf numFmtId="0" fontId="9" fillId="0" borderId="0" xfId="0" applyFont="1" applyAlignment="1">
      <alignment vertical="top" wrapText="1"/>
    </xf>
    <xf numFmtId="0" fontId="12" fillId="0" borderId="0" xfId="0" applyFont="1" applyAlignment="1">
      <alignment horizontal="right" vertical="top" wrapText="1"/>
    </xf>
    <xf numFmtId="0" fontId="11" fillId="0" borderId="0" xfId="1" applyFont="1" applyBorder="1" applyAlignment="1" applyProtection="1">
      <alignment horizontal="left" vertical="top" wrapText="1"/>
    </xf>
    <xf numFmtId="3" fontId="0" fillId="0" borderId="0" xfId="0" applyNumberFormat="1">
      <alignment horizontal="left" vertical="top" wrapText="1"/>
    </xf>
    <xf numFmtId="49" fontId="0" fillId="0" borderId="0" xfId="0" applyNumberFormat="1">
      <alignment horizontal="left" vertical="top" wrapText="1"/>
    </xf>
    <xf numFmtId="4" fontId="0" fillId="0" borderId="0" xfId="0" applyNumberFormat="1" applyAlignment="1">
      <alignment horizontal="right" vertical="top"/>
    </xf>
    <xf numFmtId="4" fontId="0" fillId="0" borderId="0" xfId="0" applyNumberFormat="1">
      <alignment horizontal="left" vertical="top" wrapText="1"/>
    </xf>
    <xf numFmtId="0" fontId="0" fillId="0" borderId="0" xfId="0" applyAlignment="1">
      <alignment horizontal="right" vertical="top" wrapText="1"/>
    </xf>
    <xf numFmtId="0" fontId="0" fillId="0" borderId="0" xfId="0" applyAlignment="1">
      <alignment horizontal="right" vertical="top"/>
    </xf>
    <xf numFmtId="4" fontId="5" fillId="5" borderId="2" xfId="16">
      <alignment vertical="top"/>
    </xf>
    <xf numFmtId="4" fontId="5" fillId="5" borderId="2" xfId="16" applyAlignment="1">
      <alignment horizontal="right" vertical="top"/>
    </xf>
    <xf numFmtId="0" fontId="5" fillId="0" borderId="0" xfId="0" applyFont="1">
      <alignment horizontal="left" vertical="top" wrapText="1"/>
    </xf>
    <xf numFmtId="0" fontId="0" fillId="0" borderId="0" xfId="0" applyAlignment="1">
      <alignment vertical="top" indent="1"/>
    </xf>
    <xf numFmtId="0" fontId="4" fillId="0" borderId="0" xfId="12" applyBorder="1" applyProtection="1">
      <alignment horizontal="left" vertical="top" wrapText="1" indent="2"/>
    </xf>
    <xf numFmtId="0" fontId="18" fillId="0" borderId="0" xfId="8" applyBorder="1" applyProtection="1">
      <alignment horizontal="right" vertical="top" wrapText="1"/>
    </xf>
    <xf numFmtId="164" fontId="18" fillId="0" borderId="0" xfId="3" applyBorder="1" applyProtection="1">
      <alignment horizontal="right" vertical="top" wrapText="1"/>
    </xf>
    <xf numFmtId="0" fontId="1" fillId="0" borderId="0" xfId="10" applyBorder="1" applyProtection="1">
      <alignment horizontal="left" vertical="top" wrapText="1"/>
    </xf>
    <xf numFmtId="0" fontId="18" fillId="0" borderId="0" xfId="11" applyBorder="1" applyProtection="1">
      <alignment horizontal="left" vertical="top" wrapText="1"/>
    </xf>
    <xf numFmtId="0" fontId="18" fillId="0" borderId="0" xfId="8" applyBorder="1" applyAlignment="1" applyProtection="1">
      <alignment horizontal="right"/>
    </xf>
    <xf numFmtId="164" fontId="18" fillId="0" borderId="0" xfId="3" applyBorder="1" applyAlignment="1" applyProtection="1">
      <alignment horizontal="right" wrapText="1"/>
    </xf>
    <xf numFmtId="4" fontId="5" fillId="5" borderId="2" xfId="16" applyAlignment="1">
      <alignment horizontal="left" vertical="top"/>
    </xf>
    <xf numFmtId="49" fontId="5" fillId="0" borderId="0" xfId="0" applyNumberFormat="1" applyFont="1" applyAlignment="1">
      <alignment horizontal="right" vertical="top"/>
    </xf>
    <xf numFmtId="3" fontId="0" fillId="0" borderId="0" xfId="0" applyNumberFormat="1" applyAlignment="1">
      <alignment horizontal="left" vertical="top"/>
    </xf>
    <xf numFmtId="49" fontId="5" fillId="0" borderId="0" xfId="0" applyNumberFormat="1" applyFont="1" applyAlignment="1">
      <alignment horizontal="left" vertical="top"/>
    </xf>
    <xf numFmtId="2" fontId="0" fillId="0" borderId="0" xfId="0" applyNumberFormat="1" applyAlignment="1">
      <alignment horizontal="right" vertical="top"/>
    </xf>
    <xf numFmtId="0" fontId="0" fillId="0" borderId="2" xfId="0" applyBorder="1">
      <alignment horizontal="left" vertical="top" wrapText="1"/>
    </xf>
    <xf numFmtId="0" fontId="5" fillId="0" borderId="2" xfId="0" applyFont="1" applyBorder="1">
      <alignment horizontal="left" vertical="top" wrapText="1"/>
    </xf>
    <xf numFmtId="0" fontId="1" fillId="0" borderId="0" xfId="0" applyFont="1" applyAlignment="1">
      <alignment vertical="top" wrapText="1"/>
    </xf>
    <xf numFmtId="0" fontId="0" fillId="0" borderId="0" xfId="0" applyAlignment="1">
      <alignment horizontal="right" vertical="top" wrapText="1" indent="1"/>
    </xf>
    <xf numFmtId="0" fontId="0" fillId="0" borderId="0" xfId="0" applyAlignment="1">
      <alignment vertical="top" wrapText="1"/>
    </xf>
    <xf numFmtId="0" fontId="15" fillId="0" borderId="0" xfId="0" applyFont="1">
      <alignment horizontal="left" vertical="top" wrapText="1"/>
    </xf>
    <xf numFmtId="0" fontId="15" fillId="0" borderId="0" xfId="0" applyFont="1" applyAlignment="1">
      <alignment horizontal="right" vertical="top"/>
    </xf>
    <xf numFmtId="0" fontId="15" fillId="0" borderId="0" xfId="0" applyFont="1" applyAlignment="1">
      <alignment horizontal="right" vertical="top" wrapText="1" indent="1"/>
    </xf>
    <xf numFmtId="0" fontId="15" fillId="0" borderId="0" xfId="0" applyFont="1" applyAlignment="1">
      <alignment horizontal="right" vertical="top" wrapText="1"/>
    </xf>
    <xf numFmtId="0" fontId="16" fillId="0" borderId="0" xfId="0" applyFont="1">
      <alignment horizontal="left" vertical="top" wrapText="1"/>
    </xf>
    <xf numFmtId="0" fontId="4" fillId="0" borderId="0" xfId="0" applyFont="1" applyAlignment="1">
      <alignment horizontal="left" vertical="top" wrapText="1" indent="1"/>
    </xf>
    <xf numFmtId="3" fontId="0" fillId="0" borderId="2" xfId="0" applyNumberFormat="1" applyBorder="1">
      <alignment horizontal="left" vertical="top" wrapText="1"/>
    </xf>
    <xf numFmtId="0" fontId="9" fillId="0" borderId="0" xfId="0" applyFont="1" applyAlignment="1">
      <alignment horizontal="justify" vertical="top" wrapText="1"/>
    </xf>
    <xf numFmtId="0" fontId="13" fillId="0" borderId="0" xfId="1" applyFont="1" applyBorder="1" applyAlignment="1" applyProtection="1">
      <alignment horizontal="justify" vertical="top" wrapText="1"/>
    </xf>
    <xf numFmtId="0" fontId="0" fillId="0" borderId="3" xfId="12" applyFont="1" applyBorder="1" applyAlignment="1" applyProtection="1">
      <alignment vertical="top" wrapText="1"/>
    </xf>
    <xf numFmtId="0" fontId="18" fillId="0" borderId="3" xfId="8" applyBorder="1" applyProtection="1">
      <alignment horizontal="right" vertical="top" wrapText="1"/>
    </xf>
    <xf numFmtId="164" fontId="18" fillId="0" borderId="3" xfId="3" applyBorder="1" applyProtection="1">
      <alignment horizontal="right" vertical="top" wrapText="1"/>
    </xf>
  </cellXfs>
  <cellStyles count="17">
    <cellStyle name="Bold" xfId="1" xr:uid="{00000000-0005-0000-0000-000006000000}"/>
    <cellStyle name="br." xfId="2" xr:uid="{00000000-0005-0000-0000-000007000000}"/>
    <cellStyle name="cijene i kolicine" xfId="3" xr:uid="{00000000-0005-0000-0000-000008000000}"/>
    <cellStyle name="Comma 2" xfId="4" xr:uid="{00000000-0005-0000-0000-000009000000}"/>
    <cellStyle name="Good 1" xfId="5" xr:uid="{00000000-0005-0000-0000-00000A000000}"/>
    <cellStyle name="Heading 1 1" xfId="6" xr:uid="{00000000-0005-0000-0000-00000B000000}"/>
    <cellStyle name="Heading 1 2" xfId="7" xr:uid="{00000000-0005-0000-0000-00000C000000}"/>
    <cellStyle name="jed. mj." xfId="8" xr:uid="{00000000-0005-0000-0000-00000D000000}"/>
    <cellStyle name="naslov" xfId="9" xr:uid="{00000000-0005-0000-0000-00000E000000}"/>
    <cellStyle name="naslov stavke" xfId="10" xr:uid="{00000000-0005-0000-0000-00000F000000}"/>
    <cellStyle name="Normalno" xfId="0" builtinId="0"/>
    <cellStyle name="opis stavke" xfId="11" xr:uid="{00000000-0005-0000-0000-000010000000}"/>
    <cellStyle name="podstavke" xfId="12" xr:uid="{00000000-0005-0000-0000-000011000000}"/>
    <cellStyle name="r." xfId="13" xr:uid="{00000000-0005-0000-0000-000012000000}"/>
    <cellStyle name="Result 1" xfId="14" xr:uid="{00000000-0005-0000-0000-000013000000}"/>
    <cellStyle name="Right" xfId="15" xr:uid="{00000000-0005-0000-0000-000014000000}"/>
    <cellStyle name="traka" xfId="16" xr:uid="{00000000-0005-0000-0000-000015000000}"/>
  </cellStyles>
  <dxfs count="0"/>
  <tableStyles count="0" defaultTableStyle="TableStyleMedium2" defaultPivotStyle="PivotStyleLight16"/>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showGridLines="0" showZeros="0" tabSelected="1" view="pageBreakPreview" topLeftCell="A7" zoomScale="160" zoomScaleNormal="130" zoomScalePageLayoutView="160" workbookViewId="0">
      <selection activeCell="B28" sqref="B28"/>
    </sheetView>
  </sheetViews>
  <sheetFormatPr defaultColWidth="12.5703125" defaultRowHeight="10.5" x14ac:dyDescent="0.15"/>
  <cols>
    <col min="1" max="1" width="4.140625" style="3" customWidth="1"/>
    <col min="2" max="2" width="4.140625" style="4" customWidth="1"/>
    <col min="3" max="3" width="38.85546875" style="5" customWidth="1"/>
    <col min="4" max="6" width="11.140625" style="6" customWidth="1"/>
    <col min="7" max="7" width="16.7109375" style="7" customWidth="1"/>
  </cols>
  <sheetData>
    <row r="1" spans="1:7" ht="12.75" x14ac:dyDescent="0.15">
      <c r="A1" s="8"/>
      <c r="B1" s="9"/>
      <c r="C1" s="10"/>
      <c r="D1" s="8"/>
      <c r="E1" s="8"/>
      <c r="F1" s="8"/>
      <c r="G1" s="9"/>
    </row>
    <row r="2" spans="1:7" ht="12.75" x14ac:dyDescent="0.15">
      <c r="A2" s="8"/>
      <c r="B2" s="9"/>
      <c r="C2" s="10"/>
      <c r="D2" s="8"/>
      <c r="E2" s="8"/>
      <c r="F2" s="8"/>
      <c r="G2" s="9"/>
    </row>
    <row r="3" spans="1:7" ht="12.75" x14ac:dyDescent="0.15">
      <c r="A3" s="8"/>
      <c r="B3" s="9"/>
      <c r="C3" s="10"/>
      <c r="D3" s="8"/>
      <c r="E3" s="8"/>
      <c r="F3" s="8"/>
      <c r="G3" s="9"/>
    </row>
    <row r="4" spans="1:7" ht="12.75" x14ac:dyDescent="0.15">
      <c r="A4" s="8"/>
      <c r="B4" s="9"/>
      <c r="C4" s="10"/>
      <c r="D4" s="8"/>
      <c r="E4" s="8"/>
      <c r="F4" s="8"/>
      <c r="G4" s="9"/>
    </row>
    <row r="5" spans="1:7" ht="12.75" x14ac:dyDescent="0.15">
      <c r="A5" s="8"/>
      <c r="B5" s="9"/>
      <c r="C5" s="10"/>
      <c r="D5" s="8"/>
      <c r="E5" s="8"/>
      <c r="F5" s="8"/>
      <c r="G5" s="9"/>
    </row>
    <row r="6" spans="1:7" ht="24.75" x14ac:dyDescent="0.15">
      <c r="A6" s="11" t="s">
        <v>0</v>
      </c>
      <c r="B6" s="9"/>
      <c r="C6" s="12"/>
      <c r="D6" s="8"/>
      <c r="E6" s="8"/>
      <c r="F6" s="8"/>
      <c r="G6" s="9"/>
    </row>
    <row r="7" spans="1:7" ht="18" x14ac:dyDescent="0.15">
      <c r="A7" s="13" t="s">
        <v>1</v>
      </c>
      <c r="B7" s="9"/>
      <c r="C7" s="12"/>
      <c r="D7" s="8"/>
      <c r="E7" s="8"/>
      <c r="F7" s="8"/>
      <c r="G7" s="9"/>
    </row>
    <row r="8" spans="1:7" ht="12.75" x14ac:dyDescent="0.15">
      <c r="A8" s="8"/>
      <c r="B8" s="9"/>
      <c r="C8" s="10"/>
      <c r="D8" s="8"/>
      <c r="E8" s="8"/>
      <c r="F8" s="8"/>
      <c r="G8" s="9"/>
    </row>
    <row r="9" spans="1:7" ht="12.75" x14ac:dyDescent="0.15">
      <c r="A9" s="8"/>
      <c r="B9" s="9"/>
      <c r="C9" s="10"/>
      <c r="D9" s="8"/>
      <c r="E9" s="8"/>
      <c r="F9" s="8"/>
      <c r="G9" s="9"/>
    </row>
    <row r="10" spans="1:7" ht="12.75" x14ac:dyDescent="0.15">
      <c r="A10" s="14" t="s">
        <v>2</v>
      </c>
      <c r="B10" s="9"/>
      <c r="C10" s="10"/>
      <c r="D10" s="8"/>
      <c r="E10" s="8"/>
      <c r="F10" s="8"/>
      <c r="G10" s="9"/>
    </row>
    <row r="11" spans="1:7" ht="12.75" x14ac:dyDescent="0.15">
      <c r="A11" s="15" t="s">
        <v>121</v>
      </c>
      <c r="B11" s="9"/>
      <c r="C11" s="10"/>
      <c r="D11" s="8"/>
      <c r="E11" s="8"/>
      <c r="F11" s="8"/>
      <c r="G11" s="9"/>
    </row>
    <row r="12" spans="1:7" ht="12.75" x14ac:dyDescent="0.15">
      <c r="A12" s="15" t="s">
        <v>3</v>
      </c>
      <c r="B12" s="9"/>
      <c r="C12" s="10"/>
      <c r="D12" s="8"/>
      <c r="E12" s="8"/>
      <c r="F12" s="8"/>
      <c r="G12" s="9"/>
    </row>
    <row r="13" spans="1:7" ht="12.75" x14ac:dyDescent="0.15">
      <c r="A13" s="15" t="s">
        <v>4</v>
      </c>
      <c r="B13" s="9"/>
      <c r="C13" s="10"/>
      <c r="D13" s="8"/>
      <c r="E13" s="8"/>
      <c r="F13" s="8"/>
      <c r="G13" s="9"/>
    </row>
    <row r="14" spans="1:7" ht="12.75" x14ac:dyDescent="0.15">
      <c r="A14" s="14"/>
      <c r="B14" s="9"/>
      <c r="C14" s="10"/>
      <c r="D14" s="8"/>
      <c r="E14" s="8"/>
      <c r="F14" s="8"/>
      <c r="G14" s="9"/>
    </row>
    <row r="15" spans="1:7" ht="12.75" x14ac:dyDescent="0.15">
      <c r="A15" s="14" t="s">
        <v>5</v>
      </c>
      <c r="B15" s="9"/>
      <c r="C15" s="10"/>
      <c r="D15" s="8"/>
      <c r="E15" s="8"/>
      <c r="F15" s="8"/>
      <c r="G15" s="9"/>
    </row>
    <row r="16" spans="1:7" ht="12.75" x14ac:dyDescent="0.15">
      <c r="A16" s="15" t="s">
        <v>6</v>
      </c>
      <c r="B16" s="9"/>
      <c r="C16" s="10"/>
      <c r="D16" s="8"/>
      <c r="E16" s="8"/>
      <c r="F16" s="8"/>
      <c r="G16" s="9"/>
    </row>
    <row r="17" spans="1:7" ht="12.75" x14ac:dyDescent="0.15">
      <c r="A17" s="15" t="s">
        <v>7</v>
      </c>
      <c r="B17" s="9"/>
      <c r="C17" s="10"/>
      <c r="D17" s="8"/>
      <c r="E17" s="8"/>
      <c r="F17" s="8"/>
      <c r="G17" s="9"/>
    </row>
    <row r="18" spans="1:7" ht="12.75" x14ac:dyDescent="0.15">
      <c r="A18" s="15" t="s">
        <v>8</v>
      </c>
      <c r="B18" s="9"/>
      <c r="C18" s="10"/>
      <c r="D18" s="8"/>
      <c r="E18" s="8"/>
      <c r="F18" s="8"/>
      <c r="G18" s="9"/>
    </row>
    <row r="19" spans="1:7" ht="12.75" x14ac:dyDescent="0.15">
      <c r="A19" s="8"/>
      <c r="B19" s="9"/>
      <c r="C19" s="10"/>
      <c r="D19" s="8"/>
      <c r="E19" s="8"/>
      <c r="F19" s="8"/>
      <c r="G19" s="9"/>
    </row>
    <row r="20" spans="1:7" ht="12.75" x14ac:dyDescent="0.15">
      <c r="A20" s="8"/>
      <c r="B20" s="9"/>
      <c r="C20" s="10"/>
      <c r="D20" s="8"/>
      <c r="E20" s="8"/>
      <c r="F20" s="8"/>
      <c r="G20" s="9"/>
    </row>
    <row r="21" spans="1:7" ht="12.75" x14ac:dyDescent="0.15">
      <c r="A21" s="8"/>
      <c r="B21" s="9"/>
      <c r="C21" s="10"/>
      <c r="D21" s="8"/>
      <c r="E21" s="8"/>
      <c r="F21" s="8"/>
      <c r="G21" s="9"/>
    </row>
    <row r="22" spans="1:7" ht="12.75" x14ac:dyDescent="0.15">
      <c r="A22" s="16"/>
      <c r="B22" s="17"/>
      <c r="C22" s="18" t="s">
        <v>9</v>
      </c>
      <c r="D22" s="16"/>
      <c r="E22" s="16"/>
      <c r="F22" s="16"/>
      <c r="G22" s="17"/>
    </row>
    <row r="24" spans="1:7" x14ac:dyDescent="0.15">
      <c r="B24" s="4" t="str">
        <f>'01_radovi demontaže'!A1</f>
        <v>1.</v>
      </c>
      <c r="C24" s="19" t="str">
        <f>'01_radovi demontaže'!C1</f>
        <v>RADOVI DEMONTAŽE</v>
      </c>
      <c r="D24"/>
      <c r="E24" s="20"/>
      <c r="F24" s="20"/>
      <c r="G24" s="21" t="str">
        <f>'01_radovi demontaže'!G11</f>
        <v/>
      </c>
    </row>
    <row r="25" spans="1:7" x14ac:dyDescent="0.15">
      <c r="B25" s="4" t="str">
        <f>'02_zemljani radovi'!A1</f>
        <v>2.</v>
      </c>
      <c r="C25" s="19" t="str">
        <f>'02_zemljani radovi'!C1</f>
        <v>ZEMLJANI RADOVI</v>
      </c>
      <c r="D25"/>
      <c r="E25" s="20"/>
      <c r="F25" s="20"/>
      <c r="G25" s="21" t="str">
        <f>'02_zemljani radovi'!G12</f>
        <v/>
      </c>
    </row>
    <row r="26" spans="1:7" x14ac:dyDescent="0.15">
      <c r="B26" s="4" t="str">
        <f>'03_elektro radovi'!A1</f>
        <v>3.</v>
      </c>
      <c r="C26" s="19" t="str">
        <f>'03_elektro radovi'!C1</f>
        <v>ELEKTRO RADOVI</v>
      </c>
      <c r="D26"/>
      <c r="E26" s="20"/>
      <c r="F26" s="20"/>
      <c r="G26" s="21" t="str">
        <f>'03_elektro radovi'!G8</f>
        <v/>
      </c>
    </row>
    <row r="27" spans="1:7" x14ac:dyDescent="0.15">
      <c r="B27" s="4" t="str">
        <f>'04_betonski radovi'!A1</f>
        <v>4.</v>
      </c>
      <c r="C27" s="19" t="str">
        <f>'04_betonski radovi'!C1</f>
        <v>RADOVI BETONAŽE</v>
      </c>
      <c r="D27"/>
      <c r="E27" s="20"/>
      <c r="F27" s="20"/>
      <c r="G27" s="21" t="str">
        <f>'04_betonski radovi'!G13</f>
        <v/>
      </c>
    </row>
    <row r="28" spans="1:7" x14ac:dyDescent="0.15">
      <c r="B28" s="4" t="str">
        <f>'05_bravarski radovi'!A1</f>
        <v>4.</v>
      </c>
      <c r="C28" s="19" t="str">
        <f>'05_bravarski radovi'!C1</f>
        <v>BRAVARSKI RADOVI</v>
      </c>
      <c r="D28"/>
      <c r="E28" s="20"/>
      <c r="F28" s="20"/>
      <c r="G28" s="21" t="str">
        <f>'05_bravarski radovi'!G20</f>
        <v/>
      </c>
    </row>
    <row r="29" spans="1:7" x14ac:dyDescent="0.15">
      <c r="C29" s="22"/>
      <c r="D29" s="20"/>
      <c r="E29" s="20"/>
      <c r="F29" s="20"/>
      <c r="G29" s="21"/>
    </row>
    <row r="30" spans="1:7" x14ac:dyDescent="0.15">
      <c r="A30" s="23"/>
      <c r="B30" s="23"/>
      <c r="C30" s="24" t="s">
        <v>10</v>
      </c>
      <c r="D30" s="23"/>
      <c r="E30" s="23"/>
      <c r="F30" s="23"/>
      <c r="G30" s="25">
        <f>SUM(G24:G28)</f>
        <v>0</v>
      </c>
    </row>
    <row r="31" spans="1:7" x14ac:dyDescent="0.15">
      <c r="C31" s="26" t="s">
        <v>11</v>
      </c>
      <c r="G31" s="27">
        <f>IF(ISERROR(G30*0.25),"",G30*0.25)</f>
        <v>0</v>
      </c>
    </row>
    <row r="32" spans="1:7" x14ac:dyDescent="0.15">
      <c r="C32" s="26"/>
      <c r="G32" s="27"/>
    </row>
    <row r="33" spans="1:7" ht="12.75" x14ac:dyDescent="0.2">
      <c r="A33" s="28"/>
      <c r="B33" s="29"/>
      <c r="C33" s="30" t="s">
        <v>12</v>
      </c>
      <c r="D33" s="31"/>
      <c r="E33" s="31"/>
      <c r="F33" s="31"/>
      <c r="G33" s="32" t="str">
        <f>IF(SUM(G30:G31)=0,"",SUM(G30:G31))</f>
        <v/>
      </c>
    </row>
  </sheetData>
  <pageMargins left="0.78749999999999998" right="0.59027777777777801" top="0.78749999999999998" bottom="0.78749999999999998" header="0.511811023622047" footer="0.51181102362204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68"/>
  <sheetViews>
    <sheetView showZeros="0" view="pageBreakPreview" zoomScale="160" zoomScaleNormal="130" zoomScalePageLayoutView="160" workbookViewId="0">
      <selection activeCell="C62" sqref="C62:G62"/>
    </sheetView>
  </sheetViews>
  <sheetFormatPr defaultColWidth="8.7109375" defaultRowHeight="12" x14ac:dyDescent="0.15"/>
  <cols>
    <col min="1" max="1" width="4.140625" style="33" customWidth="1"/>
    <col min="2" max="2" width="4.140625" style="34" customWidth="1"/>
    <col min="3" max="3" width="38.85546875" style="35" customWidth="1"/>
    <col min="4" max="4" width="11" style="36" customWidth="1"/>
    <col min="5" max="5" width="11" style="37" customWidth="1"/>
    <col min="6" max="6" width="13.85546875" style="37" customWidth="1"/>
    <col min="7" max="7" width="13.85546875" style="38" customWidth="1"/>
    <col min="8" max="257" width="8.7109375" style="39"/>
  </cols>
  <sheetData>
    <row r="1" spans="1:7" x14ac:dyDescent="0.15">
      <c r="A1" s="40"/>
      <c r="B1" s="41"/>
      <c r="C1" s="42" t="s">
        <v>13</v>
      </c>
      <c r="D1" s="43"/>
      <c r="E1" s="44"/>
      <c r="F1" s="44"/>
      <c r="G1" s="44"/>
    </row>
    <row r="2" spans="1:7" x14ac:dyDescent="0.15">
      <c r="A2" s="45"/>
      <c r="C2" s="2"/>
      <c r="D2" s="45"/>
      <c r="E2" s="45"/>
      <c r="F2" s="45"/>
      <c r="G2" s="46"/>
    </row>
    <row r="3" spans="1:7" s="50" customFormat="1" x14ac:dyDescent="0.15">
      <c r="A3" s="47"/>
      <c r="B3" s="47"/>
      <c r="C3" s="48"/>
      <c r="D3" s="49"/>
      <c r="E3" s="49"/>
      <c r="F3" s="49"/>
      <c r="G3" s="49"/>
    </row>
    <row r="4" spans="1:7" x14ac:dyDescent="0.15">
      <c r="A4" s="45"/>
      <c r="C4" s="2"/>
      <c r="D4" s="45"/>
      <c r="E4" s="45"/>
      <c r="F4" s="45"/>
      <c r="G4" s="45"/>
    </row>
    <row r="5" spans="1:7" x14ac:dyDescent="0.15">
      <c r="A5" s="45"/>
      <c r="C5" s="2"/>
      <c r="D5" s="45"/>
      <c r="E5" s="45"/>
      <c r="F5" s="45"/>
      <c r="G5" s="45"/>
    </row>
    <row r="6" spans="1:7" s="39" customFormat="1" x14ac:dyDescent="0.15">
      <c r="A6" s="45"/>
      <c r="B6" s="34"/>
      <c r="C6" s="51" t="s">
        <v>14</v>
      </c>
      <c r="D6" s="52"/>
      <c r="E6" s="53"/>
      <c r="F6" s="54"/>
      <c r="G6" s="55"/>
    </row>
    <row r="7" spans="1:7" s="39" customFormat="1" x14ac:dyDescent="0.15">
      <c r="A7" s="45"/>
      <c r="B7" s="34"/>
      <c r="C7" s="51"/>
      <c r="D7" s="52"/>
      <c r="E7" s="53"/>
      <c r="F7" s="54"/>
      <c r="G7" s="55"/>
    </row>
    <row r="8" spans="1:7" s="39" customFormat="1" ht="32.25" customHeight="1" x14ac:dyDescent="0.15">
      <c r="A8" s="45"/>
      <c r="B8" s="56" t="s">
        <v>15</v>
      </c>
      <c r="C8" s="93" t="s">
        <v>16</v>
      </c>
      <c r="D8" s="93"/>
      <c r="E8" s="93"/>
      <c r="F8" s="93"/>
      <c r="G8" s="93"/>
    </row>
    <row r="9" spans="1:7" s="39" customFormat="1" ht="98.85" customHeight="1" x14ac:dyDescent="0.15">
      <c r="A9" s="45"/>
      <c r="B9" s="56" t="s">
        <v>15</v>
      </c>
      <c r="C9" s="93" t="s">
        <v>17</v>
      </c>
      <c r="D9" s="93"/>
      <c r="E9" s="93"/>
      <c r="F9" s="93"/>
      <c r="G9" s="93"/>
    </row>
    <row r="10" spans="1:7" s="39" customFormat="1" ht="136.9" customHeight="1" x14ac:dyDescent="0.15">
      <c r="A10" s="45"/>
      <c r="B10" s="56" t="s">
        <v>15</v>
      </c>
      <c r="C10" s="93" t="s">
        <v>18</v>
      </c>
      <c r="D10" s="93"/>
      <c r="E10" s="93"/>
      <c r="F10" s="93"/>
      <c r="G10" s="93"/>
    </row>
    <row r="11" spans="1:7" s="39" customFormat="1" ht="41.85" customHeight="1" x14ac:dyDescent="0.15">
      <c r="A11" s="45"/>
      <c r="B11" s="56" t="s">
        <v>15</v>
      </c>
      <c r="C11" s="93" t="s">
        <v>19</v>
      </c>
      <c r="D11" s="93"/>
      <c r="E11" s="93"/>
      <c r="F11" s="93"/>
      <c r="G11" s="93"/>
    </row>
    <row r="12" spans="1:7" s="39" customFormat="1" ht="31.15" customHeight="1" x14ac:dyDescent="0.15">
      <c r="A12" s="45"/>
      <c r="B12" s="56"/>
      <c r="C12" s="93" t="s">
        <v>20</v>
      </c>
      <c r="D12" s="93"/>
      <c r="E12" s="93"/>
      <c r="F12" s="93"/>
      <c r="G12" s="93"/>
    </row>
    <row r="13" spans="1:7" s="39" customFormat="1" ht="32.25" customHeight="1" x14ac:dyDescent="0.15">
      <c r="A13" s="45"/>
      <c r="B13" s="56"/>
      <c r="C13" s="93" t="s">
        <v>21</v>
      </c>
      <c r="D13" s="93"/>
      <c r="E13" s="93"/>
      <c r="F13" s="93"/>
      <c r="G13" s="93"/>
    </row>
    <row r="14" spans="1:7" s="39" customFormat="1" ht="32.25" customHeight="1" x14ac:dyDescent="0.15">
      <c r="A14" s="57"/>
      <c r="B14" s="56"/>
      <c r="C14" s="93" t="s">
        <v>22</v>
      </c>
      <c r="D14" s="93"/>
      <c r="E14" s="93"/>
      <c r="F14" s="93"/>
      <c r="G14" s="93"/>
    </row>
    <row r="15" spans="1:7" s="39" customFormat="1" ht="58.35" customHeight="1" x14ac:dyDescent="0.15">
      <c r="A15" s="57"/>
      <c r="B15" s="56" t="s">
        <v>15</v>
      </c>
      <c r="C15" s="93" t="s">
        <v>23</v>
      </c>
      <c r="D15" s="93"/>
      <c r="E15" s="93"/>
      <c r="F15" s="93"/>
      <c r="G15" s="93"/>
    </row>
    <row r="16" spans="1:7" s="39" customFormat="1" ht="13.5" customHeight="1" x14ac:dyDescent="0.15">
      <c r="A16" s="57"/>
      <c r="B16" s="56" t="s">
        <v>15</v>
      </c>
      <c r="C16" s="93" t="s">
        <v>24</v>
      </c>
      <c r="D16" s="93"/>
      <c r="E16" s="93"/>
      <c r="F16" s="93"/>
      <c r="G16" s="93"/>
    </row>
    <row r="17" spans="1:7" s="39" customFormat="1" ht="22.9" customHeight="1" x14ac:dyDescent="0.15">
      <c r="A17" s="57"/>
      <c r="B17" s="56" t="s">
        <v>15</v>
      </c>
      <c r="C17" s="93" t="s">
        <v>25</v>
      </c>
      <c r="D17" s="93"/>
      <c r="E17" s="93"/>
      <c r="F17" s="93"/>
      <c r="G17" s="93"/>
    </row>
    <row r="18" spans="1:7" s="39" customFormat="1" ht="41.85" customHeight="1" x14ac:dyDescent="0.15">
      <c r="A18" s="57"/>
      <c r="B18" s="56" t="s">
        <v>15</v>
      </c>
      <c r="C18" s="93" t="s">
        <v>26</v>
      </c>
      <c r="D18" s="93"/>
      <c r="E18" s="93"/>
      <c r="F18" s="93"/>
      <c r="G18" s="93"/>
    </row>
    <row r="19" spans="1:7" s="39" customFormat="1" ht="70.349999999999994" customHeight="1" x14ac:dyDescent="0.15">
      <c r="A19" s="57"/>
      <c r="B19" s="56" t="s">
        <v>15</v>
      </c>
      <c r="C19" s="93" t="s">
        <v>27</v>
      </c>
      <c r="D19" s="93"/>
      <c r="E19" s="93"/>
      <c r="F19" s="93"/>
      <c r="G19" s="93"/>
    </row>
    <row r="20" spans="1:7" s="39" customFormat="1" x14ac:dyDescent="0.15">
      <c r="A20" s="57"/>
      <c r="B20" s="56"/>
      <c r="C20" s="2"/>
    </row>
    <row r="21" spans="1:7" s="39" customFormat="1" x14ac:dyDescent="0.15">
      <c r="A21" s="57"/>
      <c r="B21" s="56"/>
      <c r="C21" s="2"/>
    </row>
    <row r="22" spans="1:7" s="39" customFormat="1" x14ac:dyDescent="0.15">
      <c r="A22" s="57"/>
      <c r="B22" s="56"/>
      <c r="C22" s="58" t="s">
        <v>28</v>
      </c>
    </row>
    <row r="23" spans="1:7" s="39" customFormat="1" x14ac:dyDescent="0.15">
      <c r="A23" s="57"/>
      <c r="B23" s="56"/>
      <c r="C23" s="2"/>
    </row>
    <row r="24" spans="1:7" ht="32.25" customHeight="1" x14ac:dyDescent="0.15">
      <c r="A24" s="45"/>
      <c r="B24" s="56" t="s">
        <v>15</v>
      </c>
      <c r="C24" s="93" t="s">
        <v>29</v>
      </c>
      <c r="D24" s="93"/>
      <c r="E24" s="93"/>
      <c r="F24" s="93"/>
      <c r="G24" s="93"/>
    </row>
    <row r="25" spans="1:7" ht="32.25" customHeight="1" x14ac:dyDescent="0.15">
      <c r="A25" s="45"/>
      <c r="B25" s="56" t="s">
        <v>15</v>
      </c>
      <c r="C25" s="93" t="s">
        <v>30</v>
      </c>
      <c r="D25" s="93"/>
      <c r="E25" s="93"/>
      <c r="F25" s="93"/>
      <c r="G25" s="93"/>
    </row>
    <row r="26" spans="1:7" ht="13.5" customHeight="1" x14ac:dyDescent="0.15">
      <c r="A26" s="45"/>
      <c r="B26" s="56" t="s">
        <v>15</v>
      </c>
      <c r="C26" s="93" t="s">
        <v>31</v>
      </c>
      <c r="D26" s="93"/>
      <c r="E26" s="93"/>
      <c r="F26" s="93"/>
      <c r="G26" s="93"/>
    </row>
    <row r="27" spans="1:7" ht="22.9" customHeight="1" x14ac:dyDescent="0.15">
      <c r="A27" s="45"/>
      <c r="B27" s="56" t="s">
        <v>15</v>
      </c>
      <c r="C27" s="93" t="s">
        <v>32</v>
      </c>
      <c r="D27" s="93"/>
      <c r="E27" s="93"/>
      <c r="F27" s="93"/>
      <c r="G27" s="93"/>
    </row>
    <row r="28" spans="1:7" ht="241.5" customHeight="1" x14ac:dyDescent="0.15">
      <c r="A28" s="45"/>
      <c r="B28" s="56" t="s">
        <v>15</v>
      </c>
      <c r="C28" s="93" t="s">
        <v>33</v>
      </c>
      <c r="D28" s="93"/>
      <c r="E28" s="93"/>
      <c r="F28" s="93"/>
      <c r="G28" s="93"/>
    </row>
    <row r="29" spans="1:7" ht="32.25" customHeight="1" x14ac:dyDescent="0.15">
      <c r="A29" s="45"/>
      <c r="B29" s="56" t="s">
        <v>15</v>
      </c>
      <c r="C29" s="93" t="s">
        <v>34</v>
      </c>
      <c r="D29" s="93"/>
      <c r="E29" s="93"/>
      <c r="F29" s="93"/>
      <c r="G29" s="93"/>
    </row>
    <row r="30" spans="1:7" ht="41.85" customHeight="1" x14ac:dyDescent="0.15">
      <c r="A30" s="45"/>
      <c r="B30" s="56" t="s">
        <v>15</v>
      </c>
      <c r="C30" s="93" t="s">
        <v>35</v>
      </c>
      <c r="D30" s="93"/>
      <c r="E30" s="93"/>
      <c r="F30" s="93"/>
      <c r="G30" s="93"/>
    </row>
    <row r="31" spans="1:7" ht="32.25" customHeight="1" x14ac:dyDescent="0.15">
      <c r="A31" s="45"/>
      <c r="B31" s="56" t="s">
        <v>15</v>
      </c>
      <c r="C31" s="93" t="s">
        <v>36</v>
      </c>
      <c r="D31" s="93"/>
      <c r="E31" s="93"/>
      <c r="F31" s="93"/>
      <c r="G31" s="93"/>
    </row>
    <row r="32" spans="1:7" ht="32.25" customHeight="1" x14ac:dyDescent="0.15">
      <c r="A32" s="45"/>
      <c r="B32" s="56" t="s">
        <v>15</v>
      </c>
      <c r="C32" s="93" t="s">
        <v>37</v>
      </c>
      <c r="D32" s="93"/>
      <c r="E32" s="93"/>
      <c r="F32" s="93"/>
      <c r="G32" s="93"/>
    </row>
    <row r="33" spans="1:7" ht="41.85" customHeight="1" x14ac:dyDescent="0.15">
      <c r="A33" s="45"/>
      <c r="B33" s="56" t="s">
        <v>15</v>
      </c>
      <c r="C33" s="93" t="s">
        <v>38</v>
      </c>
      <c r="D33" s="93"/>
      <c r="E33" s="93"/>
      <c r="F33" s="93"/>
      <c r="G33" s="93"/>
    </row>
    <row r="34" spans="1:7" ht="41.85" customHeight="1" x14ac:dyDescent="0.15">
      <c r="A34" s="45"/>
      <c r="B34" s="56" t="s">
        <v>15</v>
      </c>
      <c r="C34" s="93" t="s">
        <v>39</v>
      </c>
      <c r="D34" s="93"/>
      <c r="E34" s="93"/>
      <c r="F34" s="93"/>
      <c r="G34" s="93"/>
    </row>
    <row r="35" spans="1:7" ht="41.85" customHeight="1" x14ac:dyDescent="0.15">
      <c r="A35" s="45"/>
      <c r="B35" s="56" t="s">
        <v>15</v>
      </c>
      <c r="C35" s="93" t="s">
        <v>40</v>
      </c>
      <c r="D35" s="93"/>
      <c r="E35" s="93"/>
      <c r="F35" s="93"/>
      <c r="G35" s="93"/>
    </row>
    <row r="36" spans="1:7" x14ac:dyDescent="0.15">
      <c r="A36" s="45"/>
      <c r="B36" s="56"/>
      <c r="C36" s="2"/>
      <c r="D36" s="2"/>
      <c r="E36" s="2"/>
      <c r="F36" s="2"/>
      <c r="G36" s="2"/>
    </row>
    <row r="37" spans="1:7" x14ac:dyDescent="0.15">
      <c r="A37" s="45"/>
      <c r="B37" s="56"/>
      <c r="C37" s="1" t="s">
        <v>41</v>
      </c>
      <c r="D37" s="2"/>
      <c r="E37" s="2"/>
      <c r="F37" s="2"/>
      <c r="G37" s="2"/>
    </row>
    <row r="38" spans="1:7" ht="60.95" customHeight="1" x14ac:dyDescent="0.15">
      <c r="A38" s="45"/>
      <c r="B38" s="56" t="s">
        <v>15</v>
      </c>
      <c r="C38" s="93" t="s">
        <v>42</v>
      </c>
      <c r="D38" s="93"/>
      <c r="E38" s="93"/>
      <c r="F38" s="93"/>
      <c r="G38" s="93"/>
    </row>
    <row r="39" spans="1:7" ht="93.75" customHeight="1" x14ac:dyDescent="0.15">
      <c r="A39" s="45"/>
      <c r="B39" s="56" t="s">
        <v>15</v>
      </c>
      <c r="C39" s="93" t="s">
        <v>43</v>
      </c>
      <c r="D39" s="93"/>
      <c r="E39" s="93"/>
      <c r="F39" s="93"/>
      <c r="G39" s="93"/>
    </row>
    <row r="40" spans="1:7" ht="22.9" customHeight="1" x14ac:dyDescent="0.15">
      <c r="A40" s="45"/>
      <c r="B40" s="56" t="s">
        <v>15</v>
      </c>
      <c r="C40" s="93" t="s">
        <v>44</v>
      </c>
      <c r="D40" s="93"/>
      <c r="E40" s="93"/>
      <c r="F40" s="93"/>
      <c r="G40" s="93"/>
    </row>
    <row r="41" spans="1:7" ht="13.5" customHeight="1" x14ac:dyDescent="0.15">
      <c r="A41" s="45"/>
      <c r="B41" s="56"/>
      <c r="C41" s="93"/>
      <c r="D41" s="93"/>
      <c r="E41" s="93"/>
      <c r="F41" s="93"/>
      <c r="G41" s="93"/>
    </row>
    <row r="42" spans="1:7" x14ac:dyDescent="0.15">
      <c r="A42" s="45"/>
      <c r="B42" s="56"/>
      <c r="C42" s="1" t="s">
        <v>45</v>
      </c>
      <c r="D42" s="2"/>
      <c r="E42" s="2"/>
      <c r="F42" s="2"/>
      <c r="G42" s="2"/>
    </row>
    <row r="43" spans="1:7" ht="22.9" customHeight="1" x14ac:dyDescent="0.15">
      <c r="A43" s="45"/>
      <c r="B43" s="56" t="s">
        <v>15</v>
      </c>
      <c r="C43" s="93" t="s">
        <v>46</v>
      </c>
      <c r="D43" s="93"/>
      <c r="E43" s="93"/>
      <c r="F43" s="93"/>
      <c r="G43" s="93"/>
    </row>
    <row r="44" spans="1:7" ht="51.4" customHeight="1" x14ac:dyDescent="0.15">
      <c r="A44" s="45"/>
      <c r="B44" s="56" t="s">
        <v>15</v>
      </c>
      <c r="C44" s="93" t="s">
        <v>47</v>
      </c>
      <c r="D44" s="93"/>
      <c r="E44" s="93"/>
      <c r="F44" s="93"/>
      <c r="G44" s="93"/>
    </row>
    <row r="45" spans="1:7" ht="13.5" customHeight="1" x14ac:dyDescent="0.15">
      <c r="A45" s="45"/>
      <c r="B45" s="56"/>
      <c r="C45" s="93"/>
      <c r="D45" s="93"/>
      <c r="E45" s="93"/>
      <c r="F45" s="93"/>
      <c r="G45" s="93"/>
    </row>
    <row r="46" spans="1:7" ht="13.5" customHeight="1" x14ac:dyDescent="0.15">
      <c r="A46" s="45"/>
      <c r="B46" s="56"/>
      <c r="C46" s="94" t="s">
        <v>48</v>
      </c>
      <c r="D46" s="94"/>
      <c r="E46" s="94"/>
      <c r="F46" s="94"/>
      <c r="G46" s="94"/>
    </row>
    <row r="47" spans="1:7" ht="13.5" customHeight="1" x14ac:dyDescent="0.15">
      <c r="A47" s="45"/>
      <c r="B47" s="56" t="s">
        <v>15</v>
      </c>
      <c r="C47" s="93" t="s">
        <v>49</v>
      </c>
      <c r="D47" s="93"/>
      <c r="E47" s="93"/>
      <c r="F47" s="93"/>
      <c r="G47" s="93"/>
    </row>
    <row r="48" spans="1:7" ht="13.5" customHeight="1" x14ac:dyDescent="0.15">
      <c r="A48" s="45"/>
      <c r="B48" s="56" t="s">
        <v>15</v>
      </c>
      <c r="C48" s="93" t="s">
        <v>50</v>
      </c>
      <c r="D48" s="93"/>
      <c r="E48" s="93"/>
      <c r="F48" s="93"/>
      <c r="G48" s="93"/>
    </row>
    <row r="49" spans="1:7" ht="41.85" customHeight="1" x14ac:dyDescent="0.15">
      <c r="A49" s="45"/>
      <c r="B49" s="56" t="s">
        <v>15</v>
      </c>
      <c r="C49" s="93" t="s">
        <v>51</v>
      </c>
      <c r="D49" s="93"/>
      <c r="E49" s="93"/>
      <c r="F49" s="93"/>
      <c r="G49" s="93"/>
    </row>
    <row r="50" spans="1:7" ht="51.4" customHeight="1" x14ac:dyDescent="0.15">
      <c r="A50" s="45"/>
      <c r="B50" s="56" t="s">
        <v>15</v>
      </c>
      <c r="C50" s="93" t="s">
        <v>52</v>
      </c>
      <c r="D50" s="93"/>
      <c r="E50" s="93"/>
      <c r="F50" s="93"/>
      <c r="G50" s="93"/>
    </row>
    <row r="51" spans="1:7" ht="32.25" customHeight="1" x14ac:dyDescent="0.15">
      <c r="A51" s="45"/>
      <c r="B51" s="56" t="s">
        <v>15</v>
      </c>
      <c r="C51" s="93" t="s">
        <v>53</v>
      </c>
      <c r="D51" s="93"/>
      <c r="E51" s="93"/>
      <c r="F51" s="93"/>
      <c r="G51" s="93"/>
    </row>
    <row r="52" spans="1:7" ht="22.9" customHeight="1" x14ac:dyDescent="0.15">
      <c r="A52" s="45"/>
      <c r="B52" s="56" t="s">
        <v>15</v>
      </c>
      <c r="C52" s="93" t="s">
        <v>54</v>
      </c>
      <c r="D52" s="93"/>
      <c r="E52" s="93"/>
      <c r="F52" s="93"/>
      <c r="G52" s="93"/>
    </row>
    <row r="53" spans="1:7" ht="60.95" customHeight="1" x14ac:dyDescent="0.15">
      <c r="A53" s="45"/>
      <c r="B53" s="56" t="s">
        <v>15</v>
      </c>
      <c r="C53" s="93" t="s">
        <v>55</v>
      </c>
      <c r="D53" s="93"/>
      <c r="E53" s="93"/>
      <c r="F53" s="93"/>
      <c r="G53" s="93"/>
    </row>
    <row r="54" spans="1:7" ht="41.85" customHeight="1" x14ac:dyDescent="0.15">
      <c r="A54" s="45"/>
      <c r="B54" s="56" t="s">
        <v>15</v>
      </c>
      <c r="C54" s="93" t="s">
        <v>56</v>
      </c>
      <c r="D54" s="93"/>
      <c r="E54" s="93"/>
      <c r="F54" s="93"/>
      <c r="G54" s="93"/>
    </row>
    <row r="55" spans="1:7" ht="13.5" customHeight="1" x14ac:dyDescent="0.15">
      <c r="A55" s="45"/>
      <c r="B55" s="56" t="s">
        <v>15</v>
      </c>
      <c r="C55" s="93" t="s">
        <v>57</v>
      </c>
      <c r="D55" s="93"/>
      <c r="E55" s="93"/>
      <c r="F55" s="93"/>
      <c r="G55" s="93"/>
    </row>
    <row r="56" spans="1:7" s="39" customFormat="1" x14ac:dyDescent="0.15">
      <c r="A56" s="57"/>
      <c r="B56" s="56"/>
      <c r="C56" s="2"/>
    </row>
    <row r="57" spans="1:7" s="39" customFormat="1" x14ac:dyDescent="0.15">
      <c r="A57" s="57"/>
      <c r="B57" s="56"/>
      <c r="C57" s="2"/>
    </row>
    <row r="58" spans="1:7" s="39" customFormat="1" x14ac:dyDescent="0.15">
      <c r="A58" s="33"/>
      <c r="B58" s="34"/>
      <c r="C58" s="35"/>
      <c r="D58" s="36"/>
      <c r="E58" s="37"/>
      <c r="F58" s="37"/>
      <c r="G58" s="38"/>
    </row>
    <row r="59" spans="1:7" s="39" customFormat="1" x14ac:dyDescent="0.15">
      <c r="A59" s="33"/>
      <c r="B59" s="34"/>
      <c r="C59" s="35"/>
      <c r="D59" s="36"/>
      <c r="E59" s="37"/>
      <c r="F59" s="37"/>
      <c r="G59" s="38"/>
    </row>
    <row r="60" spans="1:7" s="39" customFormat="1" x14ac:dyDescent="0.15">
      <c r="A60" s="33"/>
      <c r="B60" s="56"/>
      <c r="C60" s="51" t="s">
        <v>58</v>
      </c>
      <c r="D60" s="36"/>
      <c r="E60" s="37"/>
      <c r="F60" s="37"/>
      <c r="G60" s="38"/>
    </row>
    <row r="62" spans="1:7" ht="22.9" customHeight="1" x14ac:dyDescent="0.15">
      <c r="B62" s="56" t="s">
        <v>15</v>
      </c>
      <c r="C62" s="93" t="s">
        <v>59</v>
      </c>
      <c r="D62" s="93"/>
      <c r="E62" s="93"/>
      <c r="F62" s="93"/>
      <c r="G62" s="93"/>
    </row>
    <row r="63" spans="1:7" ht="41.85" customHeight="1" x14ac:dyDescent="0.15">
      <c r="B63" s="56" t="s">
        <v>15</v>
      </c>
      <c r="C63" s="93" t="s">
        <v>60</v>
      </c>
      <c r="D63" s="93"/>
      <c r="E63" s="93"/>
      <c r="F63" s="93"/>
      <c r="G63" s="93"/>
    </row>
    <row r="64" spans="1:7" ht="22.9" customHeight="1" x14ac:dyDescent="0.15">
      <c r="B64" s="56" t="s">
        <v>15</v>
      </c>
      <c r="C64" s="93" t="s">
        <v>61</v>
      </c>
      <c r="D64" s="93"/>
      <c r="E64" s="93"/>
      <c r="F64" s="93"/>
      <c r="G64" s="93"/>
    </row>
    <row r="65" spans="2:7" ht="32.25" customHeight="1" x14ac:dyDescent="0.15">
      <c r="B65" s="56" t="s">
        <v>15</v>
      </c>
      <c r="C65" s="93" t="s">
        <v>62</v>
      </c>
      <c r="D65" s="93"/>
      <c r="E65" s="93"/>
      <c r="F65" s="93"/>
      <c r="G65" s="93"/>
    </row>
    <row r="66" spans="2:7" ht="41.85" customHeight="1" x14ac:dyDescent="0.15">
      <c r="B66" s="56" t="s">
        <v>15</v>
      </c>
      <c r="C66" s="93" t="s">
        <v>63</v>
      </c>
      <c r="D66" s="93"/>
      <c r="E66" s="93"/>
      <c r="F66" s="93"/>
      <c r="G66" s="93"/>
    </row>
    <row r="67" spans="2:7" ht="22.9" customHeight="1" x14ac:dyDescent="0.15">
      <c r="B67" s="56" t="s">
        <v>15</v>
      </c>
      <c r="C67" s="93" t="s">
        <v>64</v>
      </c>
      <c r="D67" s="93"/>
      <c r="E67" s="93"/>
      <c r="F67" s="93"/>
      <c r="G67" s="93"/>
    </row>
    <row r="68" spans="2:7" ht="51.4" customHeight="1" x14ac:dyDescent="0.15">
      <c r="B68" s="56" t="s">
        <v>15</v>
      </c>
      <c r="C68" s="93" t="s">
        <v>65</v>
      </c>
      <c r="D68" s="93"/>
      <c r="E68" s="93"/>
      <c r="F68" s="93"/>
      <c r="G68" s="93"/>
    </row>
  </sheetData>
  <mergeCells count="48">
    <mergeCell ref="C8:G8"/>
    <mergeCell ref="C9:G9"/>
    <mergeCell ref="C10:G10"/>
    <mergeCell ref="C11:G11"/>
    <mergeCell ref="C12:G12"/>
    <mergeCell ref="C13:G13"/>
    <mergeCell ref="C14:G14"/>
    <mergeCell ref="C15:G15"/>
    <mergeCell ref="C16:G16"/>
    <mergeCell ref="C17:G17"/>
    <mergeCell ref="C18:G18"/>
    <mergeCell ref="C19:G19"/>
    <mergeCell ref="C24:G24"/>
    <mergeCell ref="C25:G25"/>
    <mergeCell ref="C26:G26"/>
    <mergeCell ref="C27:G27"/>
    <mergeCell ref="C28:G28"/>
    <mergeCell ref="C29:G29"/>
    <mergeCell ref="C30:G30"/>
    <mergeCell ref="C31:G31"/>
    <mergeCell ref="C32:G32"/>
    <mergeCell ref="C33:G33"/>
    <mergeCell ref="C34:G34"/>
    <mergeCell ref="C35:G35"/>
    <mergeCell ref="C38:G38"/>
    <mergeCell ref="C39:G39"/>
    <mergeCell ref="C40:G40"/>
    <mergeCell ref="C41:G41"/>
    <mergeCell ref="C43:G43"/>
    <mergeCell ref="C44:G44"/>
    <mergeCell ref="C45:G45"/>
    <mergeCell ref="C46:G46"/>
    <mergeCell ref="C47:G47"/>
    <mergeCell ref="C48:G48"/>
    <mergeCell ref="C49:G49"/>
    <mergeCell ref="C50:G50"/>
    <mergeCell ref="C51:G51"/>
    <mergeCell ref="C52:G52"/>
    <mergeCell ref="C53:G53"/>
    <mergeCell ref="C54:G54"/>
    <mergeCell ref="C66:G66"/>
    <mergeCell ref="C67:G67"/>
    <mergeCell ref="C68:G68"/>
    <mergeCell ref="C55:G55"/>
    <mergeCell ref="C62:G62"/>
    <mergeCell ref="C63:G63"/>
    <mergeCell ref="C64:G64"/>
    <mergeCell ref="C65:G65"/>
  </mergeCells>
  <pageMargins left="0.78749999999999998" right="0.78749999999999998" top="1.05277777777778" bottom="1.05277777777778" header="0.78749999999999998" footer="0.78749999999999998"/>
  <pageSetup paperSize="9" scale="97" orientation="portrait" horizontalDpi="300" verticalDpi="300" r:id="rId1"/>
  <headerFooter>
    <oddHeader>&amp;C&amp;"Times New Roman,Normalni"&amp;12&amp;A</oddHeader>
    <oddFooter>&amp;C&amp;"Times New Roman,Normalni"&amp;12Page &amp;P</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
  <sheetViews>
    <sheetView showGridLines="0" showZeros="0" view="pageBreakPreview" zoomScale="160" zoomScaleNormal="130" zoomScalePageLayoutView="160" workbookViewId="0">
      <selection activeCell="C6" sqref="C6:G6"/>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66</v>
      </c>
      <c r="B1" s="16"/>
      <c r="C1" s="16" t="s">
        <v>67</v>
      </c>
      <c r="D1" s="17"/>
      <c r="E1" s="17"/>
      <c r="F1" s="17"/>
      <c r="G1" s="17"/>
      <c r="H1"/>
    </row>
    <row r="2" spans="1:8" x14ac:dyDescent="0.15">
      <c r="A2" s="63"/>
      <c r="C2"/>
      <c r="D2" s="63"/>
      <c r="E2" s="63"/>
      <c r="F2" s="63"/>
      <c r="G2" s="64"/>
      <c r="H2"/>
    </row>
    <row r="3" spans="1:8" s="68" customFormat="1" x14ac:dyDescent="0.15">
      <c r="A3" s="65"/>
      <c r="B3" s="65"/>
      <c r="C3" s="65" t="s">
        <v>68</v>
      </c>
      <c r="D3" s="66" t="s">
        <v>69</v>
      </c>
      <c r="E3" s="66" t="s">
        <v>70</v>
      </c>
      <c r="F3" s="66" t="s">
        <v>71</v>
      </c>
      <c r="G3" s="66" t="s">
        <v>72</v>
      </c>
      <c r="H3" s="67"/>
    </row>
    <row r="4" spans="1:8" x14ac:dyDescent="0.15">
      <c r="A4" s="63" t="str">
        <f t="shared" ref="A4:A9" si="0">IF((ISNUMBER(B4)),$A$1,"")</f>
        <v/>
      </c>
      <c r="B4" s="59" t="str">
        <f>IF(AND(ISTEXT(C4),ISBLANK(D4),ISTEXT(#REF!)),COUNT($B$1:B3)+1,"")</f>
        <v/>
      </c>
      <c r="C4" s="69"/>
      <c r="D4" s="70"/>
      <c r="E4" s="71"/>
      <c r="F4" s="71"/>
      <c r="G4" s="71" t="str">
        <f>IF(OR(ISBLANK(E4),ISBLANK(E4)),"",E4*F4)</f>
        <v/>
      </c>
      <c r="H4"/>
    </row>
    <row r="5" spans="1:8" x14ac:dyDescent="0.15">
      <c r="A5" s="63" t="str">
        <f t="shared" si="0"/>
        <v>1.</v>
      </c>
      <c r="B5" s="59">
        <v>1</v>
      </c>
      <c r="C5" s="72" t="s">
        <v>73</v>
      </c>
      <c r="D5" s="70"/>
      <c r="E5" s="71"/>
      <c r="F5" s="71"/>
      <c r="G5" s="71"/>
      <c r="H5"/>
    </row>
    <row r="6" spans="1:8" ht="73.5" x14ac:dyDescent="0.15">
      <c r="A6" s="63" t="str">
        <f t="shared" si="0"/>
        <v/>
      </c>
      <c r="C6" s="95" t="s">
        <v>74</v>
      </c>
      <c r="D6" s="96" t="s">
        <v>75</v>
      </c>
      <c r="E6" s="97">
        <v>340</v>
      </c>
      <c r="F6" s="97"/>
      <c r="G6" s="97">
        <f>E6*F6</f>
        <v>0</v>
      </c>
      <c r="H6"/>
    </row>
    <row r="7" spans="1:8" x14ac:dyDescent="0.15">
      <c r="A7" s="63" t="str">
        <f t="shared" si="0"/>
        <v/>
      </c>
      <c r="C7" s="69"/>
      <c r="D7" s="70"/>
      <c r="E7" s="71"/>
      <c r="F7" s="71"/>
      <c r="G7" s="71">
        <f>E7*F7</f>
        <v>0</v>
      </c>
      <c r="H7"/>
    </row>
    <row r="8" spans="1:8" x14ac:dyDescent="0.15">
      <c r="A8" s="63" t="str">
        <f t="shared" si="0"/>
        <v/>
      </c>
      <c r="B8" s="59" t="str">
        <f>IF(AND(ISTEXT(C8),ISBLANK(D8),ISTEXT(#REF!)),COUNT($B$1:B7)+1,"")</f>
        <v/>
      </c>
      <c r="C8" s="73"/>
      <c r="D8" s="74"/>
      <c r="E8" s="75"/>
      <c r="F8" s="71"/>
      <c r="G8" s="71" t="str">
        <f>IF(OR(ISBLANK(E8),ISBLANK(E8)),"",E8*F8)</f>
        <v/>
      </c>
      <c r="H8"/>
    </row>
    <row r="9" spans="1:8" x14ac:dyDescent="0.15">
      <c r="A9" s="63" t="str">
        <f t="shared" si="0"/>
        <v/>
      </c>
      <c r="B9" s="59" t="str">
        <f>IF(AND(ISTEXT(C9),ISBLANK(D9),ISTEXT(B8)),COUNT($B$1:B8)+1,"")</f>
        <v/>
      </c>
      <c r="C9" s="73"/>
      <c r="D9" s="70"/>
      <c r="E9" s="71"/>
      <c r="F9" s="71"/>
      <c r="G9" s="71"/>
      <c r="H9"/>
    </row>
    <row r="10" spans="1:8" x14ac:dyDescent="0.15">
      <c r="A10" s="63"/>
      <c r="C10" s="69"/>
      <c r="D10" s="70"/>
      <c r="E10" s="71"/>
      <c r="F10" s="71"/>
      <c r="G10" s="71"/>
      <c r="H10"/>
    </row>
    <row r="11" spans="1:8" x14ac:dyDescent="0.15">
      <c r="A11" s="65"/>
      <c r="B11" s="65"/>
      <c r="C11" s="76" t="str">
        <f>"UKUPNO "&amp;C1</f>
        <v>UKUPNO RADOVI DEMONTAŽE</v>
      </c>
      <c r="D11" s="65"/>
      <c r="E11" s="65"/>
      <c r="F11" s="65"/>
      <c r="G11" s="65" t="str">
        <f>IF((SUM(G1:G10)=0),"",SUM(G1:G10))</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showGridLines="0" showZeros="0" view="pageBreakPreview" zoomScale="160" zoomScaleNormal="130" zoomScalePageLayoutView="160" workbookViewId="0">
      <selection activeCell="G14" sqref="G14"/>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s>
  <sheetData>
    <row r="1" spans="1:8" x14ac:dyDescent="0.15">
      <c r="A1" s="77" t="s">
        <v>76</v>
      </c>
      <c r="B1" s="78"/>
      <c r="C1" s="79" t="s">
        <v>77</v>
      </c>
      <c r="D1" s="80"/>
      <c r="E1" s="61"/>
      <c r="F1" s="61"/>
    </row>
    <row r="2" spans="1:8" x14ac:dyDescent="0.15">
      <c r="A2" s="63"/>
      <c r="C2"/>
      <c r="D2" s="63"/>
      <c r="E2" s="63"/>
      <c r="F2" s="63"/>
      <c r="G2" s="64"/>
    </row>
    <row r="3" spans="1:8" s="68" customFormat="1" x14ac:dyDescent="0.15">
      <c r="A3" s="81"/>
      <c r="B3" s="81"/>
      <c r="C3" s="82" t="s">
        <v>68</v>
      </c>
      <c r="D3" s="82" t="s">
        <v>69</v>
      </c>
      <c r="E3" s="82" t="s">
        <v>70</v>
      </c>
      <c r="F3" s="82" t="s">
        <v>71</v>
      </c>
      <c r="G3" s="82" t="s">
        <v>72</v>
      </c>
    </row>
    <row r="4" spans="1:8" x14ac:dyDescent="0.15">
      <c r="A4" s="63"/>
      <c r="C4"/>
      <c r="D4" s="63"/>
      <c r="E4" s="63"/>
      <c r="F4" s="63"/>
      <c r="G4" s="63"/>
    </row>
    <row r="5" spans="1:8" x14ac:dyDescent="0.15">
      <c r="A5" s="63" t="str">
        <f t="shared" ref="A5:A19" si="0">IF((ISNUMBER(B5)),$A$1,"")</f>
        <v>13.</v>
      </c>
      <c r="B5" s="59">
        <f>IF(AND(ISTEXT(C5),ISBLANK(D5)),COUNT("$#REF!$#REF!:$#REF!$#REF!)+1;"""")))))))))))))))))))))))))))))))))))))))))))))))))))))))))"))</f>
        <v>0</v>
      </c>
      <c r="C5" s="83" t="s">
        <v>78</v>
      </c>
      <c r="D5"/>
      <c r="E5" s="64"/>
      <c r="F5"/>
      <c r="G5" s="84" t="str">
        <f>IF(ISBLANK(F5),"",E5*F5)</f>
        <v/>
      </c>
    </row>
    <row r="6" spans="1:8" ht="52.5" x14ac:dyDescent="0.15">
      <c r="A6" s="63" t="str">
        <f t="shared" si="0"/>
        <v/>
      </c>
      <c r="B6" s="59" t="str">
        <f>IF(AND(ISTEXT(C6),ISBLANK(D6),ISTEXT(B5)),COUNT($B$5:B5)+1,"")</f>
        <v/>
      </c>
      <c r="C6" s="85" t="s">
        <v>79</v>
      </c>
      <c r="D6" s="63" t="s">
        <v>75</v>
      </c>
      <c r="E6" s="63">
        <v>120</v>
      </c>
      <c r="F6" s="84"/>
      <c r="G6" s="84" t="str">
        <f>IF(ISBLANK(F6),"",E6*F6)</f>
        <v/>
      </c>
    </row>
    <row r="7" spans="1:8" x14ac:dyDescent="0.15">
      <c r="A7" s="63" t="str">
        <f t="shared" si="0"/>
        <v/>
      </c>
      <c r="B7" s="59" t="str">
        <f>IF(AND(ISTEXT(C7),ISBLANK(D7),ISTEXT(B6)),COUNT($B$5:B6)+1,"")</f>
        <v/>
      </c>
      <c r="C7" s="85"/>
      <c r="D7" s="63"/>
      <c r="E7" s="63"/>
      <c r="F7" s="84"/>
      <c r="G7" s="84" t="str">
        <f>IF(ISBLANK(F7),"",E7*F7)</f>
        <v/>
      </c>
    </row>
    <row r="8" spans="1:8" x14ac:dyDescent="0.15">
      <c r="A8" s="63" t="str">
        <f t="shared" si="0"/>
        <v>13.</v>
      </c>
      <c r="B8" s="59">
        <f>IF(AND(ISTEXT(C8),ISBLANK(D8),ISTEXT(B7)),COUNT($B$5:B7)+1,"")</f>
        <v>2</v>
      </c>
      <c r="C8" s="83" t="s">
        <v>80</v>
      </c>
      <c r="D8" s="63"/>
      <c r="E8" s="63"/>
      <c r="F8" s="63"/>
      <c r="G8" s="63" t="str">
        <f>IF(ISBLANK(F8),"",E8*F8)</f>
        <v/>
      </c>
    </row>
    <row r="9" spans="1:8" ht="63" x14ac:dyDescent="0.15">
      <c r="A9" s="63" t="str">
        <f t="shared" si="0"/>
        <v/>
      </c>
      <c r="B9" s="59" t="str">
        <f>IF(AND(ISTEXT(C9),ISBLANK(D9),ISTEXT(B8)),COUNT($B$5:B8)+1,"")</f>
        <v/>
      </c>
      <c r="C9" s="85" t="s">
        <v>81</v>
      </c>
      <c r="D9" s="63" t="s">
        <v>75</v>
      </c>
      <c r="E9" s="63">
        <v>13</v>
      </c>
      <c r="F9" s="63"/>
      <c r="G9" s="63" t="str">
        <f>IF(ISBLANK(F9),"",E9*F9)</f>
        <v/>
      </c>
    </row>
    <row r="10" spans="1:8" x14ac:dyDescent="0.15">
      <c r="A10" s="63" t="str">
        <f t="shared" si="0"/>
        <v/>
      </c>
      <c r="B10" s="59" t="e">
        <f>NA()</f>
        <v>#N/A</v>
      </c>
      <c r="C10" s="85"/>
      <c r="D10" s="63"/>
      <c r="E10" s="63"/>
      <c r="F10" s="84"/>
      <c r="G10" s="84"/>
    </row>
    <row r="11" spans="1:8" x14ac:dyDescent="0.15">
      <c r="A11" s="63" t="str">
        <f t="shared" si="0"/>
        <v/>
      </c>
      <c r="B11" s="59" t="str">
        <f>IF(AND(ISTEXT(C11),ISBLANK(D11),ISTEXT(B10)),COUNT($B$5:B10)+1,"")</f>
        <v/>
      </c>
      <c r="C11" s="83" t="s">
        <v>82</v>
      </c>
      <c r="D11" s="86"/>
      <c r="E11" s="87"/>
      <c r="F11" s="86"/>
      <c r="G11" s="88" t="str">
        <f>IF(ISBLANK(F11),"",E11*F11)</f>
        <v/>
      </c>
    </row>
    <row r="12" spans="1:8" ht="63" x14ac:dyDescent="0.15">
      <c r="A12" s="63" t="str">
        <f t="shared" si="0"/>
        <v/>
      </c>
      <c r="B12" s="59" t="str">
        <f>IF(AND(ISTEXT(C12),ISBLANK(D12),ISTEXT(B11)),COUNT($B$5:B11)+1,"")</f>
        <v/>
      </c>
      <c r="C12" s="85" t="s">
        <v>83</v>
      </c>
      <c r="D12" s="63" t="s">
        <v>75</v>
      </c>
      <c r="E12" s="63">
        <v>7</v>
      </c>
      <c r="F12" s="88"/>
      <c r="G12" s="88" t="str">
        <f>IF(ISBLANK(F12),"",E12*F12)</f>
        <v/>
      </c>
    </row>
    <row r="13" spans="1:8" x14ac:dyDescent="0.15">
      <c r="A13" s="63" t="str">
        <f t="shared" si="0"/>
        <v/>
      </c>
      <c r="B13" s="59" t="str">
        <f>IF(AND(ISTEXT(C13),ISBLANK(D13),ISTEXT(B12)),COUNT($B$5:B12)+1,"")</f>
        <v/>
      </c>
      <c r="C13" s="86"/>
      <c r="D13" s="89"/>
      <c r="E13" s="89"/>
      <c r="F13" s="89"/>
      <c r="G13" s="89"/>
    </row>
    <row r="14" spans="1:8" ht="21" x14ac:dyDescent="0.15">
      <c r="A14" s="63" t="str">
        <f t="shared" si="0"/>
        <v>13.</v>
      </c>
      <c r="B14" s="59">
        <f>IF(AND(ISTEXT(C14),ISBLANK(D14),ISTEXT(B13)),COUNT($B$5:B13)+1,"")</f>
        <v>3</v>
      </c>
      <c r="C14" s="83" t="s">
        <v>84</v>
      </c>
      <c r="D14" s="86"/>
      <c r="E14" s="87"/>
      <c r="F14" s="86"/>
      <c r="G14" s="88" t="str">
        <f>IF(ISBLANK(F14),"",E14*F14)</f>
        <v/>
      </c>
      <c r="H14" s="90"/>
    </row>
    <row r="15" spans="1:8" ht="63" x14ac:dyDescent="0.15">
      <c r="A15" s="63" t="str">
        <f t="shared" si="0"/>
        <v/>
      </c>
      <c r="B15" s="59" t="str">
        <f>IF(AND(ISTEXT(C15),ISBLANK(D15),ISTEXT(B14)),COUNT($B$5:B14)+1,"")</f>
        <v/>
      </c>
      <c r="C15" s="85" t="s">
        <v>85</v>
      </c>
      <c r="D15" s="89"/>
      <c r="E15" s="89"/>
      <c r="F15" s="88"/>
      <c r="G15" s="88" t="str">
        <f>IF(ISBLANK(F15),"",E15*F15)</f>
        <v/>
      </c>
      <c r="H15" s="90"/>
    </row>
    <row r="16" spans="1:8" ht="11.25" x14ac:dyDescent="0.15">
      <c r="A16" s="63" t="str">
        <f t="shared" si="0"/>
        <v/>
      </c>
      <c r="B16" s="59" t="str">
        <f>IF(AND(ISTEXT(C16),ISBLANK(D16),ISTEXT(B15)),COUNT($B$5:B15)+1,"")</f>
        <v/>
      </c>
      <c r="C16" s="91" t="s">
        <v>86</v>
      </c>
      <c r="D16" s="63" t="s">
        <v>87</v>
      </c>
      <c r="E16" s="63">
        <v>155</v>
      </c>
      <c r="F16" s="88"/>
      <c r="G16" s="88" t="str">
        <f>IF(ISBLANK(F16),"",E16*F16)</f>
        <v/>
      </c>
      <c r="H16" s="90"/>
    </row>
    <row r="17" spans="1:7" ht="11.25" x14ac:dyDescent="0.15">
      <c r="A17" s="63" t="str">
        <f t="shared" si="0"/>
        <v/>
      </c>
      <c r="B17" s="59" t="str">
        <f>IF(AND(ISTEXT(C17),ISBLANK(D17),ISTEXT(B16)),COUNT($B$5:B16)+1,"")</f>
        <v/>
      </c>
      <c r="C17" s="91" t="s">
        <v>88</v>
      </c>
      <c r="D17" s="63" t="s">
        <v>89</v>
      </c>
      <c r="E17" s="63">
        <v>15.5</v>
      </c>
      <c r="F17" s="88"/>
      <c r="G17" s="88" t="str">
        <f>IF(ISBLANK(F17),"",E17*F17)</f>
        <v/>
      </c>
    </row>
    <row r="18" spans="1:7" x14ac:dyDescent="0.15">
      <c r="A18" s="63" t="str">
        <f t="shared" si="0"/>
        <v/>
      </c>
      <c r="B18" s="59" t="str">
        <f>IF(AND(ISTEXT(C18),ISBLANK(D18),ISTEXT(B17)),COUNT($B$5:B17)+1,"")</f>
        <v/>
      </c>
      <c r="C18" s="91"/>
      <c r="D18" s="63"/>
      <c r="E18" s="63"/>
      <c r="F18" s="63"/>
      <c r="G18" s="63"/>
    </row>
    <row r="19" spans="1:7" ht="21" x14ac:dyDescent="0.15">
      <c r="A19" s="63" t="str">
        <f t="shared" si="0"/>
        <v>13.</v>
      </c>
      <c r="B19" s="59">
        <f>IF(AND(ISTEXT(C19),ISBLANK(D19),ISTEXT(B18)),COUNT($B$5:B18)+1,"")</f>
        <v>4</v>
      </c>
      <c r="C19" s="83" t="s">
        <v>90</v>
      </c>
      <c r="D19" s="63"/>
      <c r="E19" s="63"/>
      <c r="F19" s="63"/>
      <c r="G19" s="63"/>
    </row>
    <row r="20" spans="1:7" ht="52.5" x14ac:dyDescent="0.15">
      <c r="A20" s="63"/>
      <c r="B20" s="59" t="str">
        <f>IF(AND(ISTEXT(C20),ISBLANK(D20),ISTEXT(B19)),COUNT($B$5:B19)+1,"")</f>
        <v/>
      </c>
      <c r="C20" s="85" t="s">
        <v>91</v>
      </c>
      <c r="D20" s="63" t="s">
        <v>75</v>
      </c>
      <c r="E20" s="63">
        <v>45</v>
      </c>
      <c r="F20" s="63"/>
      <c r="G20" s="63"/>
    </row>
    <row r="21" spans="1:7" x14ac:dyDescent="0.15">
      <c r="A21" s="63"/>
      <c r="B21" s="59" t="e">
        <f>NA()</f>
        <v>#N/A</v>
      </c>
      <c r="C21"/>
      <c r="D21" s="63"/>
      <c r="E21" s="63"/>
      <c r="F21" s="63"/>
      <c r="G21" s="63"/>
    </row>
    <row r="22" spans="1:7" ht="21" x14ac:dyDescent="0.15">
      <c r="A22" s="63" t="str">
        <f>IF((ISNUMBER(B22)),$A$1,"")</f>
        <v/>
      </c>
      <c r="B22" s="59" t="str">
        <f>IF(AND(ISTEXT(C22),ISBLANK(D22),ISTEXT(B21)),COUNT($B$5:B21)+1,"")</f>
        <v/>
      </c>
      <c r="C22" s="83" t="s">
        <v>92</v>
      </c>
      <c r="D22" s="63"/>
      <c r="E22" s="63"/>
      <c r="F22" s="63"/>
      <c r="G22" s="63"/>
    </row>
    <row r="23" spans="1:7" ht="74.25" x14ac:dyDescent="0.15">
      <c r="A23" s="63"/>
      <c r="B23" s="59" t="str">
        <f>IF(AND(ISTEXT(C23),ISBLANK(D23),ISTEXT(B22)),COUNT($B$5:B22)+1,"")</f>
        <v/>
      </c>
      <c r="C23" s="85" t="s">
        <v>93</v>
      </c>
      <c r="D23" s="63" t="s">
        <v>87</v>
      </c>
      <c r="E23" s="84">
        <v>60</v>
      </c>
      <c r="F23" s="63"/>
      <c r="G23" s="63"/>
    </row>
    <row r="24" spans="1:7" x14ac:dyDescent="0.15">
      <c r="A24" s="63"/>
      <c r="C24"/>
      <c r="D24" s="63"/>
      <c r="E24" s="63"/>
      <c r="F24" s="63"/>
      <c r="G24" s="63"/>
    </row>
    <row r="25" spans="1:7" x14ac:dyDescent="0.15">
      <c r="A25" s="63"/>
      <c r="C25"/>
      <c r="D25" s="63"/>
      <c r="E25" s="63"/>
      <c r="F25" s="63"/>
      <c r="G25" s="63"/>
    </row>
    <row r="26" spans="1:7" x14ac:dyDescent="0.15">
      <c r="A26" s="81"/>
      <c r="B26" s="92"/>
      <c r="C26" s="81" t="str">
        <f>"UKUPNO "&amp;C1</f>
        <v>UKUPNO OSTALI RADOVI</v>
      </c>
      <c r="D26" s="81"/>
      <c r="E26" s="82"/>
      <c r="F26" s="82"/>
      <c r="G26" s="82" t="str">
        <f>IF(SUM(G5:G23)=0,"",SUM(G5:G23))</f>
        <v/>
      </c>
    </row>
  </sheetData>
  <pageMargins left="0.78749999999999998" right="0.59027777777777801" top="0.78749999999999998" bottom="0.78749999999999998" header="0.511811023622047" footer="0.511811023622047"/>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showGridLines="0" showZeros="0" view="pageBreakPreview" zoomScale="160" zoomScaleNormal="130" zoomScalePageLayoutView="160" workbookViewId="0">
      <selection activeCell="C9" sqref="C9:G9"/>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94</v>
      </c>
      <c r="B1" s="16"/>
      <c r="C1" s="16" t="s">
        <v>95</v>
      </c>
      <c r="D1" s="17"/>
      <c r="E1" s="17"/>
      <c r="F1" s="17"/>
      <c r="G1" s="17"/>
      <c r="H1"/>
    </row>
    <row r="2" spans="1:8" x14ac:dyDescent="0.15">
      <c r="A2" s="63"/>
      <c r="C2"/>
      <c r="D2" s="63"/>
      <c r="E2" s="63"/>
      <c r="F2" s="63"/>
      <c r="G2" s="64"/>
      <c r="H2"/>
    </row>
    <row r="3" spans="1:8" s="68" customFormat="1" x14ac:dyDescent="0.15">
      <c r="A3" s="65"/>
      <c r="B3" s="65"/>
      <c r="C3" s="65" t="s">
        <v>68</v>
      </c>
      <c r="D3" s="66" t="s">
        <v>69</v>
      </c>
      <c r="E3" s="66" t="s">
        <v>70</v>
      </c>
      <c r="F3" s="66" t="s">
        <v>71</v>
      </c>
      <c r="G3" s="66" t="s">
        <v>72</v>
      </c>
      <c r="H3" s="67"/>
    </row>
    <row r="4" spans="1:8" x14ac:dyDescent="0.15">
      <c r="A4" s="63" t="str">
        <f t="shared" ref="A4:A10" si="0">IF((ISNUMBER(B4)),$A$1,"")</f>
        <v/>
      </c>
      <c r="B4" s="59" t="str">
        <f>IF(AND(ISTEXT(C4),ISBLANK(D4),ISTEXT(#REF!)),COUNT($B$1:B3)+1,"")</f>
        <v/>
      </c>
      <c r="C4" s="69"/>
      <c r="D4" s="70"/>
      <c r="E4" s="71"/>
      <c r="F4" s="71"/>
      <c r="G4" s="71" t="str">
        <f>IF(OR(ISBLANK(E4),ISBLANK(E4)),"",E4*F4)</f>
        <v/>
      </c>
      <c r="H4"/>
    </row>
    <row r="5" spans="1:8" x14ac:dyDescent="0.15">
      <c r="A5" s="63" t="str">
        <f t="shared" si="0"/>
        <v>2.</v>
      </c>
      <c r="B5" s="59">
        <v>1</v>
      </c>
      <c r="C5" s="72" t="s">
        <v>96</v>
      </c>
      <c r="D5" s="70"/>
      <c r="E5" s="71"/>
      <c r="F5" s="71"/>
      <c r="G5" s="71"/>
      <c r="H5"/>
    </row>
    <row r="6" spans="1:8" ht="84" x14ac:dyDescent="0.15">
      <c r="A6" s="63" t="str">
        <f t="shared" si="0"/>
        <v/>
      </c>
      <c r="C6" s="95" t="s">
        <v>97</v>
      </c>
      <c r="D6" s="96" t="s">
        <v>98</v>
      </c>
      <c r="E6" s="97">
        <v>140</v>
      </c>
      <c r="F6" s="97"/>
      <c r="G6" s="97">
        <f>E6*F6</f>
        <v>0</v>
      </c>
      <c r="H6"/>
    </row>
    <row r="7" spans="1:8" x14ac:dyDescent="0.15">
      <c r="A7" s="63" t="str">
        <f t="shared" si="0"/>
        <v/>
      </c>
      <c r="C7" s="69"/>
      <c r="D7" s="70"/>
      <c r="E7" s="71"/>
      <c r="F7" s="71"/>
      <c r="G7" s="71">
        <f>E7*F7</f>
        <v>0</v>
      </c>
      <c r="H7"/>
    </row>
    <row r="8" spans="1:8" ht="21" x14ac:dyDescent="0.15">
      <c r="A8" s="63" t="str">
        <f t="shared" si="0"/>
        <v>2.</v>
      </c>
      <c r="B8" s="59">
        <v>2</v>
      </c>
      <c r="C8" s="72" t="s">
        <v>99</v>
      </c>
      <c r="D8" s="70"/>
      <c r="E8" s="71"/>
      <c r="F8" s="71"/>
      <c r="G8" s="71"/>
      <c r="H8"/>
    </row>
    <row r="9" spans="1:8" ht="84" x14ac:dyDescent="0.15">
      <c r="A9" s="63" t="str">
        <f t="shared" si="0"/>
        <v/>
      </c>
      <c r="C9" s="95" t="s">
        <v>100</v>
      </c>
      <c r="D9" s="96" t="s">
        <v>98</v>
      </c>
      <c r="E9" s="97">
        <v>2</v>
      </c>
      <c r="F9" s="97"/>
      <c r="G9" s="97">
        <f>E9*F9</f>
        <v>0</v>
      </c>
      <c r="H9"/>
    </row>
    <row r="10" spans="1:8" x14ac:dyDescent="0.15">
      <c r="A10" s="63" t="str">
        <f t="shared" si="0"/>
        <v/>
      </c>
      <c r="B10" s="59" t="str">
        <f>IF(AND(ISTEXT(C10),ISBLANK(D10),ISTEXT(B9)),COUNT($B$1:B9)+1,"")</f>
        <v/>
      </c>
      <c r="C10" s="73"/>
      <c r="D10" s="70"/>
      <c r="E10" s="71"/>
      <c r="F10" s="71"/>
      <c r="G10" s="71"/>
      <c r="H10"/>
    </row>
    <row r="11" spans="1:8" x14ac:dyDescent="0.15">
      <c r="A11" s="63"/>
      <c r="C11" s="69"/>
      <c r="D11" s="70"/>
      <c r="E11" s="71"/>
      <c r="F11" s="71"/>
      <c r="G11" s="71"/>
      <c r="H11"/>
    </row>
    <row r="12" spans="1:8" x14ac:dyDescent="0.15">
      <c r="A12" s="65"/>
      <c r="B12" s="65"/>
      <c r="C12" s="76" t="str">
        <f>"UKUPNO "&amp;C1</f>
        <v>UKUPNO ZEMLJANI RADOVI</v>
      </c>
      <c r="D12" s="65"/>
      <c r="E12" s="65"/>
      <c r="F12" s="65"/>
      <c r="G12" s="65" t="str">
        <f>IF((SUM(G1:G11)=0),"",SUM(G1:G11))</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showGridLines="0" showZeros="0" view="pageBreakPreview" zoomScale="160" zoomScaleNormal="130" zoomScalePageLayoutView="160" workbookViewId="0">
      <selection activeCell="C6" sqref="C6:G6"/>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101</v>
      </c>
      <c r="B1" s="16"/>
      <c r="C1" s="16" t="s">
        <v>102</v>
      </c>
      <c r="D1" s="17"/>
      <c r="E1" s="17"/>
      <c r="F1" s="17"/>
      <c r="G1" s="17"/>
      <c r="H1"/>
    </row>
    <row r="2" spans="1:8" x14ac:dyDescent="0.15">
      <c r="A2" s="63"/>
      <c r="C2"/>
      <c r="D2" s="63"/>
      <c r="E2" s="63"/>
      <c r="F2" s="63"/>
      <c r="G2" s="64"/>
      <c r="H2"/>
    </row>
    <row r="3" spans="1:8" s="68" customFormat="1" x14ac:dyDescent="0.15">
      <c r="A3" s="65"/>
      <c r="B3" s="65"/>
      <c r="C3" s="65" t="s">
        <v>68</v>
      </c>
      <c r="D3" s="66" t="s">
        <v>69</v>
      </c>
      <c r="E3" s="66" t="s">
        <v>70</v>
      </c>
      <c r="F3" s="66" t="s">
        <v>71</v>
      </c>
      <c r="G3" s="66" t="s">
        <v>72</v>
      </c>
      <c r="H3" s="67"/>
    </row>
    <row r="4" spans="1:8" x14ac:dyDescent="0.15">
      <c r="A4" s="63" t="str">
        <f>IF((ISNUMBER(B4)),$A$1,"")</f>
        <v/>
      </c>
      <c r="B4" s="59" t="str">
        <f>IF(AND(ISTEXT(C4),ISBLANK(D4),ISTEXT(#REF!)),COUNT($B$1:B3)+1,"")</f>
        <v/>
      </c>
      <c r="C4" s="69"/>
      <c r="D4" s="70"/>
      <c r="E4" s="71"/>
      <c r="F4" s="71"/>
      <c r="G4" s="71" t="str">
        <f>IF(OR(ISBLANK(E4),ISBLANK(E4)),"",E4*F4)</f>
        <v/>
      </c>
      <c r="H4"/>
    </row>
    <row r="5" spans="1:8" x14ac:dyDescent="0.15">
      <c r="A5" s="63" t="str">
        <f>IF((ISNUMBER(B5)),$A$1,"")</f>
        <v>3.</v>
      </c>
      <c r="B5" s="59">
        <v>1</v>
      </c>
      <c r="C5" s="72" t="s">
        <v>103</v>
      </c>
      <c r="D5" s="70"/>
      <c r="E5" s="71"/>
      <c r="F5" s="71"/>
      <c r="G5" s="71"/>
      <c r="H5"/>
    </row>
    <row r="6" spans="1:8" ht="84" x14ac:dyDescent="0.15">
      <c r="A6" s="63" t="str">
        <f>IF((ISNUMBER(B6)),$A$1,"")</f>
        <v/>
      </c>
      <c r="C6" s="95" t="s">
        <v>104</v>
      </c>
      <c r="D6" s="96" t="s">
        <v>98</v>
      </c>
      <c r="E6" s="97">
        <v>18</v>
      </c>
      <c r="F6" s="97"/>
      <c r="G6" s="97">
        <f>E6*F6</f>
        <v>0</v>
      </c>
      <c r="H6"/>
    </row>
    <row r="7" spans="1:8" x14ac:dyDescent="0.15">
      <c r="A7" s="63"/>
      <c r="C7" s="69"/>
      <c r="D7" s="70"/>
      <c r="E7" s="71"/>
      <c r="F7" s="71"/>
      <c r="G7" s="71"/>
      <c r="H7"/>
    </row>
    <row r="8" spans="1:8" x14ac:dyDescent="0.15">
      <c r="A8" s="65"/>
      <c r="B8" s="65"/>
      <c r="C8" s="76" t="str">
        <f>"UKUPNO "&amp;C1</f>
        <v>UKUPNO ELEKTRO RADOVI</v>
      </c>
      <c r="D8" s="65"/>
      <c r="E8" s="65"/>
      <c r="F8" s="65"/>
      <c r="G8" s="65" t="str">
        <f>IF((SUM(G1:G7)=0),"",SUM(G1:G7))</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3"/>
  <sheetViews>
    <sheetView showGridLines="0" showZeros="0" view="pageBreakPreview" zoomScale="160" zoomScaleNormal="130" zoomScalePageLayoutView="160" workbookViewId="0">
      <selection activeCell="C14" sqref="C14"/>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105</v>
      </c>
      <c r="B1" s="16"/>
      <c r="C1" s="16" t="s">
        <v>106</v>
      </c>
      <c r="D1" s="17"/>
      <c r="E1" s="17"/>
      <c r="F1" s="17"/>
      <c r="G1" s="17"/>
      <c r="H1"/>
    </row>
    <row r="2" spans="1:8" x14ac:dyDescent="0.15">
      <c r="A2" s="63"/>
      <c r="C2"/>
      <c r="D2" s="63"/>
      <c r="E2" s="63"/>
      <c r="F2" s="63"/>
      <c r="G2" s="64"/>
      <c r="H2"/>
    </row>
    <row r="3" spans="1:8" s="68" customFormat="1" x14ac:dyDescent="0.15">
      <c r="A3" s="65"/>
      <c r="B3" s="65"/>
      <c r="C3" s="65" t="s">
        <v>68</v>
      </c>
      <c r="D3" s="66" t="s">
        <v>69</v>
      </c>
      <c r="E3" s="66" t="s">
        <v>70</v>
      </c>
      <c r="F3" s="66" t="s">
        <v>71</v>
      </c>
      <c r="G3" s="66" t="s">
        <v>72</v>
      </c>
      <c r="H3" s="67"/>
    </row>
    <row r="4" spans="1:8" x14ac:dyDescent="0.15">
      <c r="A4" s="63" t="str">
        <f t="shared" ref="A4:A11" si="0">IF((ISNUMBER(B4)),$A$1,"")</f>
        <v/>
      </c>
      <c r="B4" s="59" t="str">
        <f>IF(AND(ISTEXT(C4),ISBLANK(D4),ISTEXT(#REF!)),COUNT($B$1:B3)+1,"")</f>
        <v/>
      </c>
      <c r="C4" s="69"/>
      <c r="D4" s="70"/>
      <c r="E4" s="71"/>
      <c r="F4" s="71"/>
      <c r="G4" s="71" t="str">
        <f>IF(OR(ISBLANK(E4),ISBLANK(E4)),"",E4*F4)</f>
        <v/>
      </c>
      <c r="H4"/>
    </row>
    <row r="5" spans="1:8" x14ac:dyDescent="0.15">
      <c r="A5" s="63" t="str">
        <f t="shared" si="0"/>
        <v>4.</v>
      </c>
      <c r="B5" s="59">
        <v>1</v>
      </c>
      <c r="C5" s="72" t="s">
        <v>107</v>
      </c>
      <c r="D5" s="70"/>
      <c r="E5" s="71"/>
      <c r="F5" s="71"/>
      <c r="G5" s="71"/>
      <c r="H5"/>
    </row>
    <row r="6" spans="1:8" ht="52.5" x14ac:dyDescent="0.15">
      <c r="A6" s="63" t="str">
        <f t="shared" si="0"/>
        <v/>
      </c>
      <c r="C6" s="95" t="s">
        <v>108</v>
      </c>
      <c r="D6" s="96" t="s">
        <v>109</v>
      </c>
      <c r="E6" s="97">
        <v>12</v>
      </c>
      <c r="F6" s="97"/>
      <c r="G6" s="97">
        <f>E6*F6</f>
        <v>0</v>
      </c>
      <c r="H6"/>
    </row>
    <row r="7" spans="1:8" x14ac:dyDescent="0.15">
      <c r="A7" s="63" t="str">
        <f t="shared" si="0"/>
        <v/>
      </c>
      <c r="C7" s="69"/>
      <c r="D7" s="70"/>
      <c r="E7" s="71"/>
      <c r="F7" s="71"/>
      <c r="G7" s="71">
        <f>E7*F7</f>
        <v>0</v>
      </c>
      <c r="H7"/>
    </row>
    <row r="8" spans="1:8" ht="31.5" x14ac:dyDescent="0.15">
      <c r="A8" s="63" t="str">
        <f t="shared" si="0"/>
        <v>4.</v>
      </c>
      <c r="B8" s="59">
        <v>1</v>
      </c>
      <c r="C8" s="72" t="s">
        <v>110</v>
      </c>
      <c r="D8" s="70"/>
      <c r="E8" s="71"/>
      <c r="F8" s="71"/>
      <c r="G8" s="71"/>
      <c r="H8"/>
    </row>
    <row r="9" spans="1:8" ht="52.5" x14ac:dyDescent="0.15">
      <c r="A9" s="63" t="str">
        <f t="shared" si="0"/>
        <v/>
      </c>
      <c r="C9" s="95" t="s">
        <v>111</v>
      </c>
      <c r="D9" s="96" t="s">
        <v>109</v>
      </c>
      <c r="E9" s="97">
        <v>3</v>
      </c>
      <c r="F9" s="97"/>
      <c r="G9" s="97">
        <f>E9*F9</f>
        <v>0</v>
      </c>
      <c r="H9"/>
    </row>
    <row r="10" spans="1:8" x14ac:dyDescent="0.15">
      <c r="A10" s="63" t="str">
        <f t="shared" si="0"/>
        <v/>
      </c>
      <c r="B10" s="59" t="str">
        <f>IF(AND(ISTEXT(C10),ISBLANK(D10),ISTEXT(#REF!)),COUNT($B$1:B7)+1,"")</f>
        <v/>
      </c>
      <c r="C10" s="73"/>
      <c r="D10" s="74"/>
      <c r="E10" s="75"/>
      <c r="F10" s="71"/>
      <c r="G10" s="71" t="str">
        <f>IF(OR(ISBLANK(E10),ISBLANK(E10)),"",E10*F10)</f>
        <v/>
      </c>
      <c r="H10"/>
    </row>
    <row r="11" spans="1:8" x14ac:dyDescent="0.15">
      <c r="A11" s="63" t="str">
        <f t="shared" si="0"/>
        <v/>
      </c>
      <c r="B11" s="59" t="str">
        <f>IF(AND(ISTEXT(C11),ISBLANK(D11),ISTEXT(B10)),COUNT($B$1:B10)+1,"")</f>
        <v/>
      </c>
      <c r="C11" s="73"/>
      <c r="D11" s="70"/>
      <c r="E11" s="71"/>
      <c r="F11" s="71"/>
      <c r="G11" s="71"/>
      <c r="H11"/>
    </row>
    <row r="12" spans="1:8" x14ac:dyDescent="0.15">
      <c r="A12" s="63"/>
      <c r="C12" s="69"/>
      <c r="D12" s="70"/>
      <c r="E12" s="71"/>
      <c r="F12" s="71"/>
      <c r="G12" s="71"/>
      <c r="H12"/>
    </row>
    <row r="13" spans="1:8" x14ac:dyDescent="0.15">
      <c r="A13" s="65"/>
      <c r="B13" s="65"/>
      <c r="C13" s="76" t="str">
        <f>"UKUPNO "&amp;C1</f>
        <v>UKUPNO RADOVI BETONAŽE</v>
      </c>
      <c r="D13" s="65"/>
      <c r="E13" s="65"/>
      <c r="F13" s="65"/>
      <c r="G13" s="65" t="str">
        <f>IF((SUM(G1:G12)=0),"",SUM(G1:G12))</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
  <sheetViews>
    <sheetView showGridLines="0" showZeros="0" view="pageBreakPreview" zoomScale="160" zoomScaleNormal="130" zoomScalePageLayoutView="160" workbookViewId="0">
      <selection activeCell="C15" sqref="C15"/>
    </sheetView>
  </sheetViews>
  <sheetFormatPr defaultColWidth="8.7109375" defaultRowHeight="10.5" x14ac:dyDescent="0.15"/>
  <cols>
    <col min="1" max="1" width="4.140625" style="4" customWidth="1"/>
    <col min="2" max="2" width="4.140625" style="59" customWidth="1"/>
    <col min="3" max="3" width="38.85546875" style="60" customWidth="1"/>
    <col min="4" max="4" width="11.140625" style="20" customWidth="1"/>
    <col min="5" max="5" width="11.140625" style="21" customWidth="1"/>
    <col min="6" max="6" width="13.85546875" style="21" customWidth="1"/>
    <col min="7" max="7" width="13.85546875" style="61" customWidth="1"/>
    <col min="8" max="8" width="5.5703125" style="62" customWidth="1"/>
    <col min="9" max="9" width="38.85546875" customWidth="1"/>
  </cols>
  <sheetData>
    <row r="1" spans="1:8" ht="12.75" x14ac:dyDescent="0.15">
      <c r="A1" s="17" t="s">
        <v>105</v>
      </c>
      <c r="B1" s="16"/>
      <c r="C1" s="16" t="s">
        <v>112</v>
      </c>
      <c r="D1" s="17"/>
      <c r="E1" s="17"/>
      <c r="F1" s="17"/>
      <c r="G1" s="17"/>
      <c r="H1"/>
    </row>
    <row r="2" spans="1:8" x14ac:dyDescent="0.15">
      <c r="A2" s="63"/>
      <c r="C2"/>
      <c r="D2" s="63"/>
      <c r="E2" s="63"/>
      <c r="F2" s="63"/>
      <c r="G2" s="64"/>
      <c r="H2"/>
    </row>
    <row r="3" spans="1:8" s="68" customFormat="1" x14ac:dyDescent="0.15">
      <c r="A3" s="65"/>
      <c r="B3" s="65"/>
      <c r="C3" s="65" t="s">
        <v>68</v>
      </c>
      <c r="D3" s="66" t="s">
        <v>69</v>
      </c>
      <c r="E3" s="66" t="s">
        <v>70</v>
      </c>
      <c r="F3" s="66" t="s">
        <v>71</v>
      </c>
      <c r="G3" s="66" t="s">
        <v>72</v>
      </c>
      <c r="H3" s="67"/>
    </row>
    <row r="4" spans="1:8" x14ac:dyDescent="0.15">
      <c r="A4" s="63" t="str">
        <f t="shared" ref="A4:A9" si="0">IF((ISNUMBER(B4)),$A$1,"")</f>
        <v/>
      </c>
      <c r="B4" s="59" t="str">
        <f>IF(AND(ISTEXT(C4),ISBLANK(D4),ISTEXT(#REF!)),COUNT($B$1:B3)+1,"")</f>
        <v/>
      </c>
      <c r="C4" s="69"/>
      <c r="D4" s="70"/>
      <c r="E4" s="71"/>
      <c r="F4" s="71"/>
      <c r="G4" s="71" t="str">
        <f>IF(OR(ISBLANK(E4),ISBLANK(E4)),"",E4*F4)</f>
        <v/>
      </c>
      <c r="H4"/>
    </row>
    <row r="5" spans="1:8" x14ac:dyDescent="0.15">
      <c r="A5" s="63" t="str">
        <f t="shared" si="0"/>
        <v>4.</v>
      </c>
      <c r="B5" s="59">
        <v>1</v>
      </c>
      <c r="C5" s="72" t="s">
        <v>113</v>
      </c>
      <c r="D5" s="70"/>
      <c r="E5" s="71"/>
      <c r="F5" s="71"/>
      <c r="G5" s="71"/>
      <c r="H5"/>
    </row>
    <row r="6" spans="1:8" ht="31.5" x14ac:dyDescent="0.15">
      <c r="A6" s="63" t="str">
        <f t="shared" si="0"/>
        <v/>
      </c>
      <c r="C6" s="95" t="s">
        <v>114</v>
      </c>
      <c r="D6" s="96" t="s">
        <v>75</v>
      </c>
      <c r="E6" s="97">
        <v>340</v>
      </c>
      <c r="F6" s="97"/>
      <c r="G6" s="97">
        <f>E6*F6</f>
        <v>0</v>
      </c>
      <c r="H6"/>
    </row>
    <row r="7" spans="1:8" x14ac:dyDescent="0.15">
      <c r="A7" s="63" t="str">
        <f t="shared" si="0"/>
        <v/>
      </c>
      <c r="C7" s="69"/>
      <c r="D7" s="70"/>
      <c r="E7" s="71"/>
      <c r="F7" s="71"/>
      <c r="G7" s="71">
        <f>E7*F7</f>
        <v>0</v>
      </c>
      <c r="H7"/>
    </row>
    <row r="8" spans="1:8" ht="21" x14ac:dyDescent="0.15">
      <c r="A8" s="63" t="str">
        <f t="shared" si="0"/>
        <v>4.</v>
      </c>
      <c r="B8" s="59">
        <v>1</v>
      </c>
      <c r="C8" s="72" t="s">
        <v>115</v>
      </c>
      <c r="D8" s="70"/>
      <c r="E8" s="71"/>
      <c r="F8" s="71"/>
      <c r="G8" s="71"/>
      <c r="H8"/>
    </row>
    <row r="9" spans="1:8" ht="52.5" x14ac:dyDescent="0.15">
      <c r="A9" s="63" t="str">
        <f t="shared" si="0"/>
        <v/>
      </c>
      <c r="C9" s="95" t="s">
        <v>116</v>
      </c>
      <c r="D9" s="96" t="s">
        <v>98</v>
      </c>
      <c r="E9" s="97">
        <v>140</v>
      </c>
      <c r="F9" s="97"/>
      <c r="G9" s="97">
        <f>E9*F9</f>
        <v>0</v>
      </c>
      <c r="H9"/>
    </row>
    <row r="10" spans="1:8" x14ac:dyDescent="0.15">
      <c r="A10" s="63"/>
      <c r="C10" s="69"/>
      <c r="D10" s="70"/>
      <c r="E10" s="71"/>
      <c r="F10" s="71"/>
      <c r="G10" s="71"/>
      <c r="H10"/>
    </row>
    <row r="11" spans="1:8" ht="21" x14ac:dyDescent="0.15">
      <c r="A11" s="63" t="str">
        <f>IF((ISNUMBER(B11)),$A$1,"")</f>
        <v>4.</v>
      </c>
      <c r="B11" s="59">
        <v>2</v>
      </c>
      <c r="C11" s="72" t="s">
        <v>117</v>
      </c>
      <c r="D11" s="70"/>
      <c r="E11" s="71"/>
      <c r="F11" s="71"/>
      <c r="G11" s="71"/>
      <c r="H11"/>
    </row>
    <row r="12" spans="1:8" ht="52.5" x14ac:dyDescent="0.15">
      <c r="A12" s="63" t="str">
        <f>IF((ISNUMBER(B12)),$A$1,"")</f>
        <v/>
      </c>
      <c r="C12" s="95" t="s">
        <v>118</v>
      </c>
      <c r="D12" s="96" t="s">
        <v>98</v>
      </c>
      <c r="E12" s="97">
        <v>2</v>
      </c>
      <c r="F12" s="97"/>
      <c r="G12" s="97">
        <f>E12*F12</f>
        <v>0</v>
      </c>
      <c r="H12"/>
    </row>
    <row r="13" spans="1:8" x14ac:dyDescent="0.15">
      <c r="A13" s="63"/>
      <c r="C13" s="69"/>
      <c r="D13" s="70"/>
      <c r="E13" s="71"/>
      <c r="F13" s="71"/>
      <c r="G13" s="71"/>
      <c r="H13"/>
    </row>
    <row r="14" spans="1:8" ht="21" x14ac:dyDescent="0.15">
      <c r="A14" s="63" t="str">
        <f>IF((ISNUMBER(B14)),$A$1,"")</f>
        <v>4.</v>
      </c>
      <c r="B14" s="59">
        <v>3</v>
      </c>
      <c r="C14" s="72" t="s">
        <v>119</v>
      </c>
      <c r="D14" s="70"/>
      <c r="E14" s="71"/>
      <c r="F14" s="71"/>
      <c r="G14" s="71"/>
      <c r="H14"/>
    </row>
    <row r="15" spans="1:8" ht="99" customHeight="1" x14ac:dyDescent="0.15">
      <c r="A15" s="63" t="str">
        <f>IF((ISNUMBER(B15)),$A$1,"")</f>
        <v/>
      </c>
      <c r="C15" s="95" t="s">
        <v>120</v>
      </c>
      <c r="D15" s="96" t="s">
        <v>98</v>
      </c>
      <c r="E15" s="97">
        <v>2</v>
      </c>
      <c r="F15" s="97"/>
      <c r="G15" s="97">
        <f>E15*F15</f>
        <v>0</v>
      </c>
      <c r="H15"/>
    </row>
    <row r="16" spans="1:8" x14ac:dyDescent="0.15">
      <c r="A16" s="63"/>
      <c r="C16" s="69"/>
      <c r="D16" s="70"/>
      <c r="E16" s="71"/>
      <c r="F16" s="71"/>
      <c r="G16" s="71"/>
      <c r="H16"/>
    </row>
    <row r="17" spans="1:8" x14ac:dyDescent="0.15">
      <c r="A17" s="63" t="str">
        <f>IF((ISNUMBER(B17)),$A$1,"")</f>
        <v/>
      </c>
      <c r="B17" s="59" t="str">
        <f>IF(AND(ISTEXT(C17),ISBLANK(D17),ISTEXT(#REF!)),COUNT($B$1:B7)+1,"")</f>
        <v/>
      </c>
      <c r="C17" s="73"/>
      <c r="D17" s="74"/>
      <c r="E17" s="75"/>
      <c r="F17" s="71"/>
      <c r="G17" s="71" t="str">
        <f>IF(OR(ISBLANK(E17),ISBLANK(E17)),"",E17*F17)</f>
        <v/>
      </c>
      <c r="H17"/>
    </row>
    <row r="18" spans="1:8" x14ac:dyDescent="0.15">
      <c r="A18" s="63" t="str">
        <f>IF((ISNUMBER(B18)),$A$1,"")</f>
        <v/>
      </c>
      <c r="B18" s="59" t="str">
        <f>IF(AND(ISTEXT(C18),ISBLANK(D18),ISTEXT(B17)),COUNT($B$1:B17)+1,"")</f>
        <v/>
      </c>
      <c r="C18" s="73"/>
      <c r="D18" s="70"/>
      <c r="E18" s="71"/>
      <c r="F18" s="71"/>
      <c r="G18" s="71"/>
      <c r="H18"/>
    </row>
    <row r="19" spans="1:8" x14ac:dyDescent="0.15">
      <c r="A19" s="63"/>
      <c r="C19" s="69"/>
      <c r="D19" s="70"/>
      <c r="E19" s="71"/>
      <c r="F19" s="71"/>
      <c r="G19" s="71"/>
      <c r="H19"/>
    </row>
    <row r="20" spans="1:8" x14ac:dyDescent="0.15">
      <c r="A20" s="65"/>
      <c r="B20" s="65"/>
      <c r="C20" s="76" t="str">
        <f>"UKUPNO "&amp;C1</f>
        <v>UKUPNO BRAVARSKI RADOVI</v>
      </c>
      <c r="D20" s="65"/>
      <c r="E20" s="65"/>
      <c r="F20" s="65"/>
      <c r="G20" s="65" t="str">
        <f>IF((SUM(G1:G19)=0),"",SUM(G1:G19))</f>
        <v/>
      </c>
    </row>
  </sheetData>
  <pageMargins left="0.78749999999999998" right="0.59027777777777801" top="0.78749999999999998" bottom="0.78749999999999998"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5560</TotalTime>
  <Application>Microsoft Excel</Application>
  <DocSecurity>0</DocSecurity>
  <ScaleCrop>false</ScaleCrop>
  <HeadingPairs>
    <vt:vector size="4" baseType="variant">
      <vt:variant>
        <vt:lpstr>Radni listovi</vt:lpstr>
      </vt:variant>
      <vt:variant>
        <vt:i4>8</vt:i4>
      </vt:variant>
      <vt:variant>
        <vt:lpstr>Imenovani rasponi</vt:lpstr>
      </vt:variant>
      <vt:variant>
        <vt:i4>10</vt:i4>
      </vt:variant>
    </vt:vector>
  </HeadingPairs>
  <TitlesOfParts>
    <vt:vector size="18" baseType="lpstr">
      <vt:lpstr>naslovnica</vt:lpstr>
      <vt:lpstr>00 - opci i tehnicki uvjeti</vt:lpstr>
      <vt:lpstr>01_radovi demontaže</vt:lpstr>
      <vt:lpstr>13 - ostali radovi</vt:lpstr>
      <vt:lpstr>02_zemljani radovi</vt:lpstr>
      <vt:lpstr>03_elektro radovi</vt:lpstr>
      <vt:lpstr>04_betonski radovi</vt:lpstr>
      <vt:lpstr>05_bravarski radovi</vt:lpstr>
      <vt:lpstr>'01_radovi demontaže'!Ispis_naslova</vt:lpstr>
      <vt:lpstr>'02_zemljani radovi'!Ispis_naslova</vt:lpstr>
      <vt:lpstr>'03_elektro radovi'!Ispis_naslova</vt:lpstr>
      <vt:lpstr>'04_betonski radovi'!Ispis_naslova</vt:lpstr>
      <vt:lpstr>'05_bravarski radovi'!Ispis_naslova</vt:lpstr>
      <vt:lpstr>'01_radovi demontaže'!Podrucje_ispisa</vt:lpstr>
      <vt:lpstr>'02_zemljani radovi'!Podrucje_ispisa</vt:lpstr>
      <vt:lpstr>'03_elektro radovi'!Podrucje_ispisa</vt:lpstr>
      <vt:lpstr>'04_betonski radovi'!Podrucje_ispisa</vt:lpstr>
      <vt:lpstr>'05_bravarski radovi'!Podrucje_ispisa</vt:lpstr>
    </vt:vector>
  </TitlesOfParts>
  <Company>XXX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Rad1</dc:creator>
  <dc:description/>
  <cp:lastModifiedBy>Dječji vrtić Osijek</cp:lastModifiedBy>
  <cp:revision>847</cp:revision>
  <dcterms:created xsi:type="dcterms:W3CDTF">1998-09-18T10:15:11Z</dcterms:created>
  <dcterms:modified xsi:type="dcterms:W3CDTF">2024-07-30T08:59:18Z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